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2.xml" ContentType="application/vnd.openxmlformats-officedocument.drawing+xml"/>
  <Override PartName="/xl/tables/table6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tables/table7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8.xml" ContentType="application/vnd.openxmlformats-officedocument.spreadsheetml.tab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+xml"/>
  <Override PartName="/xl/tables/table9.xml" ContentType="application/vnd.openxmlformats-officedocument.spreadsheetml.tab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KAPRODI-NOV 2022\SERTIFIKASI\2_MOS &amp; MTCNA\MOS Dosen FT (Kamis 20 Juli 2023)\"/>
    </mc:Choice>
  </mc:AlternateContent>
  <xr:revisionPtr revIDLastSave="0" documentId="8_{CF61A6D3-77B5-4557-8E45-4B3CA6DFCC37}" xr6:coauthVersionLast="47" xr6:coauthVersionMax="47" xr10:uidLastSave="{00000000-0000-0000-0000-000000000000}"/>
  <bookViews>
    <workbookView xWindow="-110" yWindow="-110" windowWidth="19420" windowHeight="10420" tabRatio="833" activeTab="10" xr2:uid="{00000000-000D-0000-FFFF-FFFF00000000}"/>
  </bookViews>
  <sheets>
    <sheet name="Text Functions" sheetId="25" r:id="rId1"/>
    <sheet name="Grade Criteria" sheetId="20" r:id="rId2"/>
    <sheet name="Projects" sheetId="18" r:id="rId3"/>
    <sheet name="Task" sheetId="17" r:id="rId4"/>
    <sheet name="Classes" sheetId="15" r:id="rId5"/>
    <sheet name="Exams" sheetId="21" r:id="rId6"/>
    <sheet name="March" sheetId="24" r:id="rId7"/>
    <sheet name="Enrollment" sheetId="14" r:id="rId8"/>
    <sheet name="January" sheetId="23" r:id="rId9"/>
    <sheet name="Instructional Hours" sheetId="13" r:id="rId10"/>
    <sheet name="Sales" sheetId="11" r:id="rId11"/>
    <sheet name="Tasks" sheetId="19" r:id="rId12"/>
    <sheet name="Substitutes" sheetId="12" r:id="rId13"/>
    <sheet name="Fall Sales" sheetId="10" r:id="rId14"/>
    <sheet name="Seattle" sheetId="8" r:id="rId15"/>
    <sheet name="Seattle2" sheetId="9" r:id="rId16"/>
    <sheet name="Score Distribution" sheetId="22" r:id="rId17"/>
    <sheet name="Seattle3" sheetId="16" r:id="rId18"/>
    <sheet name="Summary" sheetId="7" r:id="rId19"/>
    <sheet name="Patient List" sheetId="6" r:id="rId20"/>
    <sheet name="Orders" sheetId="3" r:id="rId21"/>
    <sheet name="Products" sheetId="2" r:id="rId22"/>
    <sheet name="Donor Contact Info" sheetId="5" r:id="rId23"/>
    <sheet name="London" sheetId="1" r:id="rId24"/>
    <sheet name="Customer by Order" sheetId="4" r:id="rId25"/>
  </sheets>
  <externalReferences>
    <externalReference r:id="rId26"/>
    <externalReference r:id="rId27"/>
    <externalReference r:id="rId28"/>
    <externalReference r:id="rId29"/>
  </externalReferences>
  <definedNames>
    <definedName name="_xlnm._FilterDatabase" localSheetId="9" hidden="1">'Instructional Hours'!$A$1:$E$1</definedName>
    <definedName name="Bonus_2016">[1]!ToyBonus[#All]</definedName>
    <definedName name="Deb" hidden="1">{"FirstQ",#N/A,FALSE,"Budget2000";"SecondQ",#N/A,FALSE,"Budget2000"}</definedName>
    <definedName name="ee" hidden="1">{"FirstQ",#N/A,FALSE,"Budget2000";"SecondQ",#N/A,FALSE,"Budget2000";"Summary",#N/A,FALSE,"Budget2000"}</definedName>
    <definedName name="GAJI">#REF!</definedName>
    <definedName name="holidays">[2]Data!$B$4:$B$13</definedName>
    <definedName name="increase" localSheetId="4">[3]Product!$B$2:$B$214</definedName>
    <definedName name="increase" localSheetId="7">[3]Product!$B$2:$B$214</definedName>
    <definedName name="increase" localSheetId="5">[3]Product!$B$2:$B$214</definedName>
    <definedName name="increase" localSheetId="1">[3]Product!$B$2:$B$214</definedName>
    <definedName name="increase" localSheetId="9">[3]Product!$B$2:$B$214</definedName>
    <definedName name="increase" localSheetId="8">[3]Product!$B$2:$B$214</definedName>
    <definedName name="increase" localSheetId="6">[3]Product!$B$2:$B$214</definedName>
    <definedName name="increase" localSheetId="2">[3]Product!$B$2:$B$214</definedName>
    <definedName name="increase" localSheetId="16">Table1[Quantity]</definedName>
    <definedName name="increase" localSheetId="15">Table1[Quantity]</definedName>
    <definedName name="increase" localSheetId="17">Table1[Quantity]</definedName>
    <definedName name="increase" localSheetId="3">[3]Product!$B$2:$B$214</definedName>
    <definedName name="increase" localSheetId="11">Table1[Quantity]</definedName>
    <definedName name="increase">Table1[Quantity]</definedName>
    <definedName name="k" hidden="1">{"FirstQ",#N/A,FALSE,"Budget2000";"SecondQ",#N/A,FALSE,"Budget2000";"Summary",#N/A,FALSE,"Budget2000"}</definedName>
    <definedName name="Next">"Arrow: Right 8"</definedName>
    <definedName name="Orders" localSheetId="4">#REF!</definedName>
    <definedName name="Orders" localSheetId="7">#REF!</definedName>
    <definedName name="Orders" localSheetId="5">#REF!</definedName>
    <definedName name="Orders" localSheetId="1">#REF!</definedName>
    <definedName name="Orders" localSheetId="9">#REF!</definedName>
    <definedName name="Orders" localSheetId="8">#REF!</definedName>
    <definedName name="Orders" localSheetId="6">#REF!</definedName>
    <definedName name="Orders" localSheetId="2">#REF!</definedName>
    <definedName name="Orders" localSheetId="3">#REF!</definedName>
    <definedName name="Orders">#REF!</definedName>
    <definedName name="Period">#REF!</definedName>
    <definedName name="Previous">"Arrow: Left 9"</definedName>
    <definedName name="q" hidden="1">{"FirstQ",#N/A,FALSE,"Budget2000";"SecondQ",#N/A,FALSE,"Budget2000";"Summary",#N/A,FALSE,"Budget2000"}</definedName>
    <definedName name="rate">'Patient List'!$A$1</definedName>
    <definedName name="Region">#REF!</definedName>
    <definedName name="rr" hidden="1">{"FirstQ",#N/A,FALSE,"Budget2000";"SecondQ",#N/A,FALSE,"Budget2000"}</definedName>
    <definedName name="rrr" hidden="1">{"AllDetail",#N/A,FALSE,"Research Budget";"1stQuarter",#N/A,FALSE,"Research Budget";"2nd Quarter",#N/A,FALSE,"Research Budget";"Summary",#N/A,FALSE,"Research Budget"}</definedName>
    <definedName name="Sales">#REF!</definedName>
    <definedName name="Sales_by_Category">#REF!</definedName>
    <definedName name="Teesst" hidden="1">{"FirstQ",#N/A,FALSE,"Budget2000";"SecondQ",#N/A,FALSE,"Budget2000";"Summary",#N/A,FALSE,"Budget2000"}</definedName>
    <definedName name="Tesst" hidden="1">{"AllDetail",#N/A,FALSE,"Research Budget";"1stQuarter",#N/A,FALSE,"Research Budget";"2nd Quarter",#N/A,FALSE,"Research Budget";"Summary",#N/A,FALSE,"Research Budget"}</definedName>
    <definedName name="Test" hidden="1">{"FirstQ",#N/A,FALSE,"Budget2000";"SecondQ",#N/A,FALSE,"Budget2000";"Summary",#N/A,FALSE,"Budget2000"}</definedName>
    <definedName name="Total1">'Grade Criteria'!$E$10:$E$14</definedName>
    <definedName name="Total2">'Grade Criteria'!$E$15:$E$19</definedName>
    <definedName name="Total3">'Grade Criteria'!$E$20:$E$24</definedName>
    <definedName name="wrn.AllData." hidden="1">{"FirstQ",#N/A,FALSE,"Budget2000";"SecondQ",#N/A,FALSE,"Budget2000";"Summary",#N/A,FALSE,"Budget2000"}</definedName>
    <definedName name="wrn.FirstHalf." hidden="1">{"FirstQ",#N/A,FALSE,"Budget2000";"SecondQ",#N/A,FALSE,"Budget2000"}</definedName>
    <definedName name="wwerwr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hidden="1">{"AllDetail",#N/A,FALSE,"Research Budget";"1stQuarter",#N/A,FALSE,"Research Budget";"2nd Quarter",#N/A,FALSE,"Research Budget";"Summary",#N/A,FALSE,"Research Budget"}</definedName>
    <definedName name="Z_511D2D7B_13E3_42F4_939C_FE5124868835_.wvu.FilterData" localSheetId="9" hidden="1">'Instructional Hours'!$A$1:$E$1</definedName>
    <definedName name="Z_6A20D01D_15F9_4092_9AF3_CE156F44C4CE_.wvu.FilterData" localSheetId="9" hidden="1">'Instructional Hours'!$A$1:$E$1</definedName>
    <definedName name="Z_7D4E98BF_C4A6_4757_8C91_795FABCC3984_.wvu.FilterData" localSheetId="9" hidden="1">'Instructional Hours'!$A$1:$E$1</definedName>
    <definedName name="Z_8A4CCBCC_025A_4D03_A80C_828888E09E44_.wvu.FilterData" localSheetId="9" hidden="1">'Instructional Hours'!$A$1:$E$1</definedName>
    <definedName name="Z_AC70CDCC_55CD_4B52_BEC8_912084A08D4D_.wvu.FilterData" localSheetId="9" hidden="1">'Instructional Hours'!$A$1:$E$1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22" l="1"/>
  <c r="D10" i="22" s="1"/>
  <c r="D8" i="22"/>
  <c r="D7" i="22"/>
  <c r="E222" i="20"/>
  <c r="F222" i="20" s="1"/>
  <c r="E221" i="20"/>
  <c r="F221" i="20" s="1"/>
  <c r="E220" i="20"/>
  <c r="F220" i="20" s="1"/>
  <c r="E219" i="20"/>
  <c r="F219" i="20" s="1"/>
  <c r="E218" i="20"/>
  <c r="F218" i="20" s="1"/>
  <c r="E217" i="20"/>
  <c r="F217" i="20" s="1"/>
  <c r="E216" i="20"/>
  <c r="F216" i="20" s="1"/>
  <c r="E215" i="20"/>
  <c r="F215" i="20" s="1"/>
  <c r="E214" i="20"/>
  <c r="F214" i="20" s="1"/>
  <c r="E213" i="20"/>
  <c r="F213" i="20" s="1"/>
  <c r="E212" i="20"/>
  <c r="F212" i="20" s="1"/>
  <c r="E211" i="20"/>
  <c r="F211" i="20" s="1"/>
  <c r="E210" i="20"/>
  <c r="F210" i="20" s="1"/>
  <c r="E209" i="20"/>
  <c r="F209" i="20" s="1"/>
  <c r="E208" i="20"/>
  <c r="F208" i="20" s="1"/>
  <c r="E207" i="20"/>
  <c r="F207" i="20" s="1"/>
  <c r="E206" i="20"/>
  <c r="F206" i="20" s="1"/>
  <c r="E205" i="20"/>
  <c r="F205" i="20" s="1"/>
  <c r="E204" i="20"/>
  <c r="F204" i="20" s="1"/>
  <c r="E203" i="20"/>
  <c r="F203" i="20" s="1"/>
  <c r="E202" i="20"/>
  <c r="F202" i="20" s="1"/>
  <c r="E201" i="20"/>
  <c r="F201" i="20" s="1"/>
  <c r="E200" i="20"/>
  <c r="F200" i="20" s="1"/>
  <c r="E199" i="20"/>
  <c r="F199" i="20" s="1"/>
  <c r="E198" i="20"/>
  <c r="F198" i="20" s="1"/>
  <c r="E197" i="20"/>
  <c r="F197" i="20" s="1"/>
  <c r="E196" i="20"/>
  <c r="F196" i="20" s="1"/>
  <c r="E195" i="20"/>
  <c r="F195" i="20" s="1"/>
  <c r="E194" i="20"/>
  <c r="F194" i="20" s="1"/>
  <c r="E193" i="20"/>
  <c r="F193" i="20" s="1"/>
  <c r="E192" i="20"/>
  <c r="F192" i="20" s="1"/>
  <c r="E191" i="20"/>
  <c r="F191" i="20" s="1"/>
  <c r="E190" i="20"/>
  <c r="F190" i="20" s="1"/>
  <c r="E189" i="20"/>
  <c r="F189" i="20" s="1"/>
  <c r="E188" i="20"/>
  <c r="F188" i="20" s="1"/>
  <c r="E187" i="20"/>
  <c r="F187" i="20" s="1"/>
  <c r="E186" i="20"/>
  <c r="F186" i="20" s="1"/>
  <c r="E185" i="20"/>
  <c r="F185" i="20" s="1"/>
  <c r="E184" i="20"/>
  <c r="F184" i="20" s="1"/>
  <c r="E183" i="20"/>
  <c r="F183" i="20" s="1"/>
  <c r="E182" i="20"/>
  <c r="F182" i="20" s="1"/>
  <c r="E181" i="20"/>
  <c r="F181" i="20" s="1"/>
  <c r="E180" i="20"/>
  <c r="F180" i="20" s="1"/>
  <c r="E179" i="20"/>
  <c r="F179" i="20" s="1"/>
  <c r="E178" i="20"/>
  <c r="F178" i="20" s="1"/>
  <c r="E177" i="20"/>
  <c r="F177" i="20" s="1"/>
  <c r="E176" i="20"/>
  <c r="F176" i="20" s="1"/>
  <c r="E175" i="20"/>
  <c r="F175" i="20" s="1"/>
  <c r="E174" i="20"/>
  <c r="F174" i="20" s="1"/>
  <c r="E173" i="20"/>
  <c r="F173" i="20" s="1"/>
  <c r="E172" i="20"/>
  <c r="F172" i="20" s="1"/>
  <c r="E171" i="20"/>
  <c r="F171" i="20" s="1"/>
  <c r="E170" i="20"/>
  <c r="F170" i="20" s="1"/>
  <c r="E169" i="20"/>
  <c r="F169" i="20" s="1"/>
  <c r="E168" i="20"/>
  <c r="F168" i="20" s="1"/>
  <c r="E167" i="20"/>
  <c r="F167" i="20" s="1"/>
  <c r="E166" i="20"/>
  <c r="F166" i="20" s="1"/>
  <c r="E165" i="20"/>
  <c r="F165" i="20" s="1"/>
  <c r="E164" i="20"/>
  <c r="F164" i="20" s="1"/>
  <c r="E163" i="20"/>
  <c r="F163" i="20" s="1"/>
  <c r="E162" i="20"/>
  <c r="F162" i="20" s="1"/>
  <c r="E161" i="20"/>
  <c r="F161" i="20" s="1"/>
  <c r="E160" i="20"/>
  <c r="F160" i="20" s="1"/>
  <c r="E159" i="20"/>
  <c r="F159" i="20" s="1"/>
  <c r="E158" i="20"/>
  <c r="F158" i="20" s="1"/>
  <c r="E157" i="20"/>
  <c r="F157" i="20" s="1"/>
  <c r="E156" i="20"/>
  <c r="F156" i="20" s="1"/>
  <c r="E155" i="20"/>
  <c r="F155" i="20" s="1"/>
  <c r="E154" i="20"/>
  <c r="F154" i="20" s="1"/>
  <c r="E153" i="20"/>
  <c r="F153" i="20" s="1"/>
  <c r="E152" i="20"/>
  <c r="F152" i="20" s="1"/>
  <c r="E151" i="20"/>
  <c r="F151" i="20" s="1"/>
  <c r="E150" i="20"/>
  <c r="F150" i="20" s="1"/>
  <c r="E149" i="20"/>
  <c r="F149" i="20" s="1"/>
  <c r="E148" i="20"/>
  <c r="F148" i="20" s="1"/>
  <c r="E147" i="20"/>
  <c r="F147" i="20" s="1"/>
  <c r="E146" i="20"/>
  <c r="F146" i="20" s="1"/>
  <c r="E145" i="20"/>
  <c r="F145" i="20" s="1"/>
  <c r="E144" i="20"/>
  <c r="F144" i="20" s="1"/>
  <c r="E143" i="20"/>
  <c r="F143" i="20" s="1"/>
  <c r="E142" i="20"/>
  <c r="F142" i="20" s="1"/>
  <c r="E141" i="20"/>
  <c r="F141" i="20" s="1"/>
  <c r="E140" i="20"/>
  <c r="F140" i="20" s="1"/>
  <c r="E139" i="20"/>
  <c r="F139" i="20" s="1"/>
  <c r="E138" i="20"/>
  <c r="F138" i="20" s="1"/>
  <c r="E137" i="20"/>
  <c r="F137" i="20" s="1"/>
  <c r="E136" i="20"/>
  <c r="F136" i="20" s="1"/>
  <c r="E135" i="20"/>
  <c r="F135" i="20" s="1"/>
  <c r="E134" i="20"/>
  <c r="F134" i="20" s="1"/>
  <c r="E133" i="20"/>
  <c r="F133" i="20" s="1"/>
  <c r="E132" i="20"/>
  <c r="F132" i="20" s="1"/>
  <c r="E131" i="20"/>
  <c r="F131" i="20" s="1"/>
  <c r="E130" i="20"/>
  <c r="F130" i="20" s="1"/>
  <c r="E129" i="20"/>
  <c r="F129" i="20" s="1"/>
  <c r="E128" i="20"/>
  <c r="F128" i="20" s="1"/>
  <c r="E127" i="20"/>
  <c r="F127" i="20" s="1"/>
  <c r="E126" i="20"/>
  <c r="F126" i="20" s="1"/>
  <c r="E125" i="20"/>
  <c r="F125" i="20" s="1"/>
  <c r="E124" i="20"/>
  <c r="F124" i="20" s="1"/>
  <c r="E123" i="20"/>
  <c r="F123" i="20" s="1"/>
  <c r="E122" i="20"/>
  <c r="F122" i="20" s="1"/>
  <c r="E121" i="20"/>
  <c r="F121" i="20" s="1"/>
  <c r="E120" i="20"/>
  <c r="F120" i="20" s="1"/>
  <c r="E119" i="20"/>
  <c r="F119" i="20" s="1"/>
  <c r="E118" i="20"/>
  <c r="F118" i="20" s="1"/>
  <c r="E117" i="20"/>
  <c r="F117" i="20" s="1"/>
  <c r="E116" i="20"/>
  <c r="F116" i="20" s="1"/>
  <c r="E115" i="20"/>
  <c r="F115" i="20" s="1"/>
  <c r="E114" i="20"/>
  <c r="F114" i="20" s="1"/>
  <c r="E113" i="20"/>
  <c r="F113" i="20" s="1"/>
  <c r="E112" i="20"/>
  <c r="F112" i="20" s="1"/>
  <c r="E111" i="20"/>
  <c r="F111" i="20" s="1"/>
  <c r="E110" i="20"/>
  <c r="F110" i="20" s="1"/>
  <c r="E109" i="20"/>
  <c r="F109" i="20" s="1"/>
  <c r="E108" i="20"/>
  <c r="F108" i="20" s="1"/>
  <c r="E107" i="20"/>
  <c r="F107" i="20" s="1"/>
  <c r="E106" i="20"/>
  <c r="F106" i="20" s="1"/>
  <c r="E105" i="20"/>
  <c r="F105" i="20" s="1"/>
  <c r="E104" i="20"/>
  <c r="F104" i="20" s="1"/>
  <c r="E103" i="20"/>
  <c r="F103" i="20" s="1"/>
  <c r="E102" i="20"/>
  <c r="F102" i="20" s="1"/>
  <c r="E101" i="20"/>
  <c r="F101" i="20" s="1"/>
  <c r="E100" i="20"/>
  <c r="F100" i="20" s="1"/>
  <c r="E99" i="20"/>
  <c r="F99" i="20" s="1"/>
  <c r="E98" i="20"/>
  <c r="F98" i="20" s="1"/>
  <c r="E97" i="20"/>
  <c r="F97" i="20" s="1"/>
  <c r="E96" i="20"/>
  <c r="F96" i="20" s="1"/>
  <c r="E95" i="20"/>
  <c r="F95" i="20" s="1"/>
  <c r="E94" i="20"/>
  <c r="F94" i="20" s="1"/>
  <c r="E93" i="20"/>
  <c r="F93" i="20" s="1"/>
  <c r="E92" i="20"/>
  <c r="F92" i="20" s="1"/>
  <c r="E91" i="20"/>
  <c r="F91" i="20" s="1"/>
  <c r="E90" i="20"/>
  <c r="F90" i="20" s="1"/>
  <c r="E89" i="20"/>
  <c r="F89" i="20" s="1"/>
  <c r="E88" i="20"/>
  <c r="F88" i="20" s="1"/>
  <c r="E87" i="20"/>
  <c r="F87" i="20" s="1"/>
  <c r="E86" i="20"/>
  <c r="F86" i="20" s="1"/>
  <c r="E85" i="20"/>
  <c r="F85" i="20" s="1"/>
  <c r="E84" i="20"/>
  <c r="F84" i="20" s="1"/>
  <c r="E83" i="20"/>
  <c r="F83" i="20" s="1"/>
  <c r="E82" i="20"/>
  <c r="F82" i="20" s="1"/>
  <c r="E81" i="20"/>
  <c r="F81" i="20" s="1"/>
  <c r="E80" i="20"/>
  <c r="F80" i="20" s="1"/>
  <c r="E79" i="20"/>
  <c r="F79" i="20" s="1"/>
  <c r="E78" i="20"/>
  <c r="F78" i="20" s="1"/>
  <c r="E77" i="20"/>
  <c r="F77" i="20" s="1"/>
  <c r="E76" i="20"/>
  <c r="F76" i="20" s="1"/>
  <c r="E75" i="20"/>
  <c r="F75" i="20" s="1"/>
  <c r="E74" i="20"/>
  <c r="F74" i="20" s="1"/>
  <c r="E73" i="20"/>
  <c r="F73" i="20" s="1"/>
  <c r="E72" i="20"/>
  <c r="F72" i="20" s="1"/>
  <c r="E71" i="20"/>
  <c r="F71" i="20" s="1"/>
  <c r="E70" i="20"/>
  <c r="F70" i="20" s="1"/>
  <c r="E69" i="20"/>
  <c r="F69" i="20" s="1"/>
  <c r="E68" i="20"/>
  <c r="F68" i="20" s="1"/>
  <c r="E67" i="20"/>
  <c r="F67" i="20" s="1"/>
  <c r="E66" i="20"/>
  <c r="F66" i="20" s="1"/>
  <c r="E65" i="20"/>
  <c r="F65" i="20" s="1"/>
  <c r="E64" i="20"/>
  <c r="F64" i="20" s="1"/>
  <c r="E63" i="20"/>
  <c r="F63" i="20" s="1"/>
  <c r="E62" i="20"/>
  <c r="F62" i="20" s="1"/>
  <c r="E61" i="20"/>
  <c r="F61" i="20" s="1"/>
  <c r="E60" i="20"/>
  <c r="F60" i="20" s="1"/>
  <c r="E59" i="20"/>
  <c r="F59" i="20" s="1"/>
  <c r="E58" i="20"/>
  <c r="F58" i="20" s="1"/>
  <c r="E57" i="20"/>
  <c r="F57" i="20" s="1"/>
  <c r="E56" i="20"/>
  <c r="F56" i="20" s="1"/>
  <c r="E55" i="20"/>
  <c r="F55" i="20" s="1"/>
  <c r="E54" i="20"/>
  <c r="F54" i="20" s="1"/>
  <c r="E53" i="20"/>
  <c r="F53" i="20" s="1"/>
  <c r="E52" i="20"/>
  <c r="F52" i="20" s="1"/>
  <c r="E51" i="20"/>
  <c r="F51" i="20" s="1"/>
  <c r="E50" i="20"/>
  <c r="F50" i="20" s="1"/>
  <c r="E49" i="20"/>
  <c r="F49" i="20" s="1"/>
  <c r="E48" i="20"/>
  <c r="F48" i="20" s="1"/>
  <c r="E47" i="20"/>
  <c r="F47" i="20" s="1"/>
  <c r="E46" i="20"/>
  <c r="F46" i="20" s="1"/>
  <c r="E45" i="20"/>
  <c r="F45" i="20" s="1"/>
  <c r="E44" i="20"/>
  <c r="F44" i="20" s="1"/>
  <c r="E43" i="20"/>
  <c r="F43" i="20" s="1"/>
  <c r="E42" i="20"/>
  <c r="F42" i="20" s="1"/>
  <c r="E41" i="20"/>
  <c r="F41" i="20" s="1"/>
  <c r="E40" i="20"/>
  <c r="F40" i="20" s="1"/>
  <c r="E39" i="20"/>
  <c r="F39" i="20" s="1"/>
  <c r="E38" i="20"/>
  <c r="F38" i="20" s="1"/>
  <c r="E37" i="20"/>
  <c r="F37" i="20" s="1"/>
  <c r="E36" i="20"/>
  <c r="F36" i="20" s="1"/>
  <c r="E35" i="20"/>
  <c r="F35" i="20" s="1"/>
  <c r="E34" i="20"/>
  <c r="F34" i="20" s="1"/>
  <c r="E33" i="20"/>
  <c r="F33" i="20" s="1"/>
  <c r="E32" i="20"/>
  <c r="F32" i="20" s="1"/>
  <c r="E31" i="20"/>
  <c r="F31" i="20" s="1"/>
  <c r="E30" i="20"/>
  <c r="F30" i="20" s="1"/>
  <c r="E29" i="20"/>
  <c r="F29" i="20" s="1"/>
  <c r="E28" i="20"/>
  <c r="F28" i="20" s="1"/>
  <c r="E27" i="20"/>
  <c r="F27" i="20" s="1"/>
  <c r="E26" i="20"/>
  <c r="F26" i="20" s="1"/>
  <c r="E25" i="20"/>
  <c r="F25" i="20" s="1"/>
  <c r="E24" i="20"/>
  <c r="F24" i="20" s="1"/>
  <c r="E23" i="20"/>
  <c r="F23" i="20" s="1"/>
  <c r="E22" i="20"/>
  <c r="F22" i="20" s="1"/>
  <c r="E21" i="20"/>
  <c r="F21" i="20" s="1"/>
  <c r="E20" i="20"/>
  <c r="F20" i="20" s="1"/>
  <c r="E19" i="20"/>
  <c r="F19" i="20" s="1"/>
  <c r="E18" i="20"/>
  <c r="F18" i="20" s="1"/>
  <c r="E17" i="20"/>
  <c r="F17" i="20" s="1"/>
  <c r="E16" i="20"/>
  <c r="F16" i="20" s="1"/>
  <c r="E15" i="20"/>
  <c r="F15" i="20" s="1"/>
  <c r="E14" i="20"/>
  <c r="F14" i="20" s="1"/>
  <c r="E13" i="20"/>
  <c r="F13" i="20" s="1"/>
  <c r="E12" i="20"/>
  <c r="F12" i="20" s="1"/>
  <c r="E11" i="20"/>
  <c r="F11" i="20" s="1"/>
  <c r="F10" i="20"/>
  <c r="E10" i="20"/>
  <c r="D19" i="19"/>
  <c r="D18" i="19"/>
  <c r="D17" i="19"/>
  <c r="D16" i="19"/>
  <c r="D15" i="19"/>
  <c r="D14" i="19"/>
  <c r="D13" i="19"/>
  <c r="D12" i="19"/>
  <c r="D11" i="19"/>
  <c r="D10" i="19"/>
  <c r="D9" i="19"/>
  <c r="D8" i="19"/>
  <c r="D7" i="19"/>
  <c r="D6" i="19"/>
  <c r="D5" i="19"/>
  <c r="D4" i="19"/>
  <c r="D3" i="19"/>
  <c r="D2" i="19"/>
  <c r="C11" i="16"/>
  <c r="D10" i="16" s="1"/>
  <c r="G111" i="13"/>
  <c r="F111" i="13"/>
  <c r="F110" i="13"/>
  <c r="G110" i="13" s="1"/>
  <c r="G109" i="13"/>
  <c r="F109" i="13"/>
  <c r="F108" i="13"/>
  <c r="G108" i="13" s="1"/>
  <c r="G107" i="13"/>
  <c r="F107" i="13"/>
  <c r="F106" i="13"/>
  <c r="G106" i="13" s="1"/>
  <c r="G105" i="13"/>
  <c r="F105" i="13"/>
  <c r="F104" i="13"/>
  <c r="G104" i="13" s="1"/>
  <c r="G103" i="13"/>
  <c r="F103" i="13"/>
  <c r="F102" i="13"/>
  <c r="G102" i="13" s="1"/>
  <c r="G101" i="13"/>
  <c r="F101" i="13"/>
  <c r="F100" i="13"/>
  <c r="G100" i="13" s="1"/>
  <c r="G99" i="13"/>
  <c r="F99" i="13"/>
  <c r="F98" i="13"/>
  <c r="G98" i="13" s="1"/>
  <c r="G97" i="13"/>
  <c r="F97" i="13"/>
  <c r="F96" i="13"/>
  <c r="G96" i="13" s="1"/>
  <c r="G95" i="13"/>
  <c r="F95" i="13"/>
  <c r="F94" i="13"/>
  <c r="G94" i="13" s="1"/>
  <c r="G93" i="13"/>
  <c r="F93" i="13"/>
  <c r="F92" i="13"/>
  <c r="G92" i="13" s="1"/>
  <c r="G91" i="13"/>
  <c r="F91" i="13"/>
  <c r="F90" i="13"/>
  <c r="G90" i="13" s="1"/>
  <c r="G89" i="13"/>
  <c r="F89" i="13"/>
  <c r="F88" i="13"/>
  <c r="G88" i="13" s="1"/>
  <c r="G87" i="13"/>
  <c r="F87" i="13"/>
  <c r="F86" i="13"/>
  <c r="G86" i="13" s="1"/>
  <c r="G85" i="13"/>
  <c r="F85" i="13"/>
  <c r="F84" i="13"/>
  <c r="G84" i="13" s="1"/>
  <c r="G83" i="13"/>
  <c r="F83" i="13"/>
  <c r="F82" i="13"/>
  <c r="G82" i="13" s="1"/>
  <c r="G81" i="13"/>
  <c r="F81" i="13"/>
  <c r="F80" i="13"/>
  <c r="G80" i="13" s="1"/>
  <c r="G79" i="13"/>
  <c r="F79" i="13"/>
  <c r="F78" i="13"/>
  <c r="G78" i="13" s="1"/>
  <c r="G77" i="13"/>
  <c r="F77" i="13"/>
  <c r="F76" i="13"/>
  <c r="G76" i="13" s="1"/>
  <c r="G75" i="13"/>
  <c r="F75" i="13"/>
  <c r="F74" i="13"/>
  <c r="G74" i="13" s="1"/>
  <c r="G73" i="13"/>
  <c r="F73" i="13"/>
  <c r="F72" i="13"/>
  <c r="G72" i="13" s="1"/>
  <c r="G71" i="13"/>
  <c r="F71" i="13"/>
  <c r="F70" i="13"/>
  <c r="G70" i="13" s="1"/>
  <c r="G69" i="13"/>
  <c r="F69" i="13"/>
  <c r="F68" i="13"/>
  <c r="G68" i="13" s="1"/>
  <c r="G67" i="13"/>
  <c r="F67" i="13"/>
  <c r="F66" i="13"/>
  <c r="G66" i="13" s="1"/>
  <c r="G65" i="13"/>
  <c r="F65" i="13"/>
  <c r="F64" i="13"/>
  <c r="G64" i="13" s="1"/>
  <c r="G63" i="13"/>
  <c r="F63" i="13"/>
  <c r="F62" i="13"/>
  <c r="G62" i="13" s="1"/>
  <c r="G61" i="13"/>
  <c r="F61" i="13"/>
  <c r="F60" i="13"/>
  <c r="G60" i="13" s="1"/>
  <c r="G59" i="13"/>
  <c r="F59" i="13"/>
  <c r="F58" i="13"/>
  <c r="G58" i="13" s="1"/>
  <c r="G57" i="13"/>
  <c r="F57" i="13"/>
  <c r="F56" i="13"/>
  <c r="G56" i="13" s="1"/>
  <c r="G55" i="13"/>
  <c r="F55" i="13"/>
  <c r="F54" i="13"/>
  <c r="G54" i="13" s="1"/>
  <c r="G53" i="13"/>
  <c r="F53" i="13"/>
  <c r="F52" i="13"/>
  <c r="G52" i="13" s="1"/>
  <c r="G51" i="13"/>
  <c r="F51" i="13"/>
  <c r="F50" i="13"/>
  <c r="G50" i="13" s="1"/>
  <c r="G49" i="13"/>
  <c r="F49" i="13"/>
  <c r="F48" i="13"/>
  <c r="G48" i="13" s="1"/>
  <c r="G47" i="13"/>
  <c r="F47" i="13"/>
  <c r="F46" i="13"/>
  <c r="G46" i="13" s="1"/>
  <c r="G45" i="13"/>
  <c r="F45" i="13"/>
  <c r="F44" i="13"/>
  <c r="G44" i="13" s="1"/>
  <c r="G43" i="13"/>
  <c r="F43" i="13"/>
  <c r="F42" i="13"/>
  <c r="G42" i="13" s="1"/>
  <c r="G41" i="13"/>
  <c r="F41" i="13"/>
  <c r="F40" i="13"/>
  <c r="G40" i="13" s="1"/>
  <c r="G39" i="13"/>
  <c r="F39" i="13"/>
  <c r="F38" i="13"/>
  <c r="G38" i="13" s="1"/>
  <c r="G37" i="13"/>
  <c r="F37" i="13"/>
  <c r="F36" i="13"/>
  <c r="G36" i="13" s="1"/>
  <c r="G35" i="13"/>
  <c r="F35" i="13"/>
  <c r="F34" i="13"/>
  <c r="G34" i="13" s="1"/>
  <c r="G33" i="13"/>
  <c r="F33" i="13"/>
  <c r="F32" i="13"/>
  <c r="G32" i="13" s="1"/>
  <c r="G31" i="13"/>
  <c r="F31" i="13"/>
  <c r="F30" i="13"/>
  <c r="G30" i="13" s="1"/>
  <c r="G29" i="13"/>
  <c r="F29" i="13"/>
  <c r="F28" i="13"/>
  <c r="G28" i="13" s="1"/>
  <c r="G27" i="13"/>
  <c r="F27" i="13"/>
  <c r="F26" i="13"/>
  <c r="G26" i="13" s="1"/>
  <c r="G25" i="13"/>
  <c r="F25" i="13"/>
  <c r="F24" i="13"/>
  <c r="G24" i="13" s="1"/>
  <c r="G23" i="13"/>
  <c r="F23" i="13"/>
  <c r="F22" i="13"/>
  <c r="G22" i="13" s="1"/>
  <c r="G21" i="13"/>
  <c r="F21" i="13"/>
  <c r="F20" i="13"/>
  <c r="G20" i="13" s="1"/>
  <c r="G19" i="13"/>
  <c r="F19" i="13"/>
  <c r="F18" i="13"/>
  <c r="G18" i="13" s="1"/>
  <c r="G17" i="13"/>
  <c r="F17" i="13"/>
  <c r="F16" i="13"/>
  <c r="G16" i="13" s="1"/>
  <c r="G15" i="13"/>
  <c r="F15" i="13"/>
  <c r="F14" i="13"/>
  <c r="G14" i="13" s="1"/>
  <c r="G13" i="13"/>
  <c r="F13" i="13"/>
  <c r="F12" i="13"/>
  <c r="G12" i="13" s="1"/>
  <c r="G11" i="13"/>
  <c r="F11" i="13"/>
  <c r="F10" i="13"/>
  <c r="G10" i="13" s="1"/>
  <c r="G9" i="13"/>
  <c r="F9" i="13"/>
  <c r="F8" i="13"/>
  <c r="G8" i="13" s="1"/>
  <c r="G7" i="13"/>
  <c r="F7" i="13"/>
  <c r="F6" i="13"/>
  <c r="G6" i="13" s="1"/>
  <c r="G5" i="13"/>
  <c r="F5" i="13"/>
  <c r="F4" i="13"/>
  <c r="F112" i="13" s="1"/>
  <c r="G3" i="13"/>
  <c r="F3" i="13"/>
  <c r="I2" i="13"/>
  <c r="G2" i="13"/>
  <c r="F2" i="13"/>
  <c r="D9" i="22" l="1"/>
  <c r="D9" i="16"/>
  <c r="D7" i="16"/>
  <c r="D8" i="16"/>
  <c r="G4" i="13"/>
  <c r="G112" i="13" s="1"/>
  <c r="D19" i="11" l="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D3" i="11"/>
  <c r="D2" i="11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  <c r="C11" i="9"/>
  <c r="D10" i="9"/>
  <c r="D9" i="9"/>
  <c r="D8" i="9"/>
  <c r="D7" i="9"/>
  <c r="C11" i="8"/>
  <c r="D10" i="8" s="1"/>
  <c r="D7" i="8"/>
  <c r="B20" i="7"/>
  <c r="H2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J20" i="6"/>
  <c r="I20" i="6"/>
  <c r="H20" i="6"/>
  <c r="G20" i="6"/>
  <c r="F20" i="6"/>
  <c r="E20" i="6"/>
  <c r="D20" i="6"/>
  <c r="K19" i="6"/>
  <c r="K18" i="6"/>
  <c r="K17" i="6"/>
  <c r="K16" i="6"/>
  <c r="K15" i="6"/>
  <c r="K14" i="6"/>
  <c r="K13" i="6"/>
  <c r="K12" i="6"/>
  <c r="K11" i="6"/>
  <c r="K10" i="6"/>
  <c r="K21" i="6" s="1"/>
  <c r="K23" i="6" s="1"/>
  <c r="D8" i="8" l="1"/>
  <c r="D9" i="8"/>
  <c r="K2" i="1" l="1"/>
  <c r="G3" i="3" l="1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2" i="3"/>
</calcChain>
</file>

<file path=xl/sharedStrings.xml><?xml version="1.0" encoding="utf-8"?>
<sst xmlns="http://schemas.openxmlformats.org/spreadsheetml/2006/main" count="3616" uniqueCount="972">
  <si>
    <t>CustomerID</t>
  </si>
  <si>
    <t>NameLast</t>
  </si>
  <si>
    <t>NameFirst</t>
  </si>
  <si>
    <t>NameMiddle</t>
  </si>
  <si>
    <t>Address</t>
  </si>
  <si>
    <t>City</t>
  </si>
  <si>
    <t>StateOrProvince</t>
  </si>
  <si>
    <t>PostalCode</t>
  </si>
  <si>
    <t>CountryOrRegion</t>
  </si>
  <si>
    <t>BirthDate</t>
  </si>
  <si>
    <t>CurrentAge</t>
  </si>
  <si>
    <t>Customer Information</t>
  </si>
  <si>
    <t>Moyer</t>
  </si>
  <si>
    <t>Dan</t>
  </si>
  <si>
    <t>565 Hawthorne Lane</t>
  </si>
  <si>
    <t>Pitssburgh</t>
  </si>
  <si>
    <t>DE</t>
  </si>
  <si>
    <t>United States</t>
  </si>
  <si>
    <t>Average age</t>
  </si>
  <si>
    <t>Tsoflias</t>
  </si>
  <si>
    <t>Lynn</t>
  </si>
  <si>
    <t>201 Spruce Terrace</t>
  </si>
  <si>
    <t>Dallas</t>
  </si>
  <si>
    <t>NV</t>
  </si>
  <si>
    <t>Kumar</t>
  </si>
  <si>
    <t>Gunjan</t>
  </si>
  <si>
    <t>349 Yew Ct</t>
  </si>
  <si>
    <t>Texarkana</t>
  </si>
  <si>
    <t>CT</t>
  </si>
  <si>
    <t>Martins</t>
  </si>
  <si>
    <t>Felipe</t>
  </si>
  <si>
    <t>636 Aspen Bvd</t>
  </si>
  <si>
    <t>South Bend</t>
  </si>
  <si>
    <t>CO</t>
  </si>
  <si>
    <t>Brown</t>
  </si>
  <si>
    <t>Robert</t>
  </si>
  <si>
    <t>270 Redwoord Ave</t>
  </si>
  <si>
    <t>Birmingham</t>
  </si>
  <si>
    <t>AB</t>
  </si>
  <si>
    <t>A1A1A2</t>
  </si>
  <si>
    <t>Canada</t>
  </si>
  <si>
    <t>Fatima</t>
  </si>
  <si>
    <t>Suroor</t>
  </si>
  <si>
    <t>987 Birch Drive</t>
  </si>
  <si>
    <t>Montgomery</t>
  </si>
  <si>
    <t>Houston</t>
  </si>
  <si>
    <t>Peter</t>
  </si>
  <si>
    <t>872 Pine Lane</t>
  </si>
  <si>
    <t>Raleigh</t>
  </si>
  <si>
    <t>MT</t>
  </si>
  <si>
    <t>Watters</t>
  </si>
  <si>
    <t>Jason</t>
  </si>
  <si>
    <t>M.</t>
  </si>
  <si>
    <t>812 Bay Blvd</t>
  </si>
  <si>
    <t>Youngstown</t>
  </si>
  <si>
    <t>A1A2A1</t>
  </si>
  <si>
    <t>Ganio</t>
  </si>
  <si>
    <t>Jon</t>
  </si>
  <si>
    <t>863 Cedar Dr</t>
  </si>
  <si>
    <t>Green Bay</t>
  </si>
  <si>
    <t>BC</t>
  </si>
  <si>
    <t>B2B2B2</t>
  </si>
  <si>
    <t>Thorp</t>
  </si>
  <si>
    <t>Justin</t>
  </si>
  <si>
    <t>887 Beech St</t>
  </si>
  <si>
    <t>Tacoma</t>
  </si>
  <si>
    <t>SC</t>
  </si>
  <si>
    <t>Khan</t>
  </si>
  <si>
    <t>Imtiaz</t>
  </si>
  <si>
    <t>814 Crabwood Drive</t>
  </si>
  <si>
    <t>Athens</t>
  </si>
  <si>
    <t>ON</t>
  </si>
  <si>
    <t>J1J2J1</t>
  </si>
  <si>
    <t>Palcic</t>
  </si>
  <si>
    <t>Rok</t>
  </si>
  <si>
    <t>50 Cypress Lane</t>
  </si>
  <si>
    <t>Tulsa</t>
  </si>
  <si>
    <t>J1J2J2</t>
  </si>
  <si>
    <t>Lannin</t>
  </si>
  <si>
    <t>Adrian</t>
  </si>
  <si>
    <t>587 Teak St</t>
  </si>
  <si>
    <t>Atlanta</t>
  </si>
  <si>
    <t>QC</t>
  </si>
  <si>
    <t>L3L3L3</t>
  </si>
  <si>
    <t>Moore</t>
  </si>
  <si>
    <t>Bobby</t>
  </si>
  <si>
    <t>551 Gum Ln</t>
  </si>
  <si>
    <t>Knoxville</t>
  </si>
  <si>
    <t>ME</t>
  </si>
  <si>
    <t>Shtiegman</t>
  </si>
  <si>
    <t>Eran</t>
  </si>
  <si>
    <t>694 Palmetto Cove</t>
  </si>
  <si>
    <t>Long Beach</t>
  </si>
  <si>
    <t>IN</t>
  </si>
  <si>
    <t>Dunker</t>
  </si>
  <si>
    <t>Andreas</t>
  </si>
  <si>
    <t>495 Redbud Loop</t>
  </si>
  <si>
    <t>L3L3L2</t>
  </si>
  <si>
    <t>Weisman</t>
  </si>
  <si>
    <t>Daniel</t>
  </si>
  <si>
    <t>882 Wattle Circle</t>
  </si>
  <si>
    <t>B2B2B1</t>
  </si>
  <si>
    <t>Category</t>
  </si>
  <si>
    <t>ItemNumber</t>
  </si>
  <si>
    <t>ItemDescription</t>
  </si>
  <si>
    <t>Weight</t>
  </si>
  <si>
    <t>Magic Supplies</t>
  </si>
  <si>
    <t>M1001</t>
  </si>
  <si>
    <t>Magician's Hat</t>
  </si>
  <si>
    <t>M1002</t>
  </si>
  <si>
    <t>Magician's Wand</t>
  </si>
  <si>
    <t>M1003</t>
  </si>
  <si>
    <t>Magician's Cape</t>
  </si>
  <si>
    <t>M2001</t>
  </si>
  <si>
    <t>Disappearing Ink</t>
  </si>
  <si>
    <t>M2002</t>
  </si>
  <si>
    <t>Trick Cards</t>
  </si>
  <si>
    <t>M3001</t>
  </si>
  <si>
    <t>Trick Kit - Mile of Handkerchiefs</t>
  </si>
  <si>
    <t>M3002</t>
  </si>
  <si>
    <t>Trick Kit - Disappearing Coins</t>
  </si>
  <si>
    <t>Puzzles</t>
  </si>
  <si>
    <t>P1001</t>
  </si>
  <si>
    <t>Puzzle -World map</t>
  </si>
  <si>
    <t>P2001</t>
  </si>
  <si>
    <t>Puzzle - Cats and kittens</t>
  </si>
  <si>
    <t>P2002</t>
  </si>
  <si>
    <t>Puzzle - Dogs and puppies</t>
  </si>
  <si>
    <t>P2003</t>
  </si>
  <si>
    <t>Puzzle - Horses</t>
  </si>
  <si>
    <t>P3001</t>
  </si>
  <si>
    <t>Puzzle - Flowers</t>
  </si>
  <si>
    <t>Model Trains</t>
  </si>
  <si>
    <t>T1001</t>
  </si>
  <si>
    <t>Model Train Car- Locomotives (steam)</t>
  </si>
  <si>
    <t>T1002</t>
  </si>
  <si>
    <t>Model Train Car- Locomotives (electric)</t>
  </si>
  <si>
    <t>Radio-Controlled Toys</t>
  </si>
  <si>
    <t>V1001</t>
  </si>
  <si>
    <t>Radio-Controlled Aircraft - Glider</t>
  </si>
  <si>
    <t>V1002</t>
  </si>
  <si>
    <t>Radio-Controlled Aircraft - Jet</t>
  </si>
  <si>
    <t>V1003</t>
  </si>
  <si>
    <t>Radio-Controlled Aircraft - Helicopter</t>
  </si>
  <si>
    <t>V1004</t>
  </si>
  <si>
    <t>Radio-Controlled Aircraft - Helicopter with video camera</t>
  </si>
  <si>
    <t>V2001</t>
  </si>
  <si>
    <t>Radio-Controlled Vehicles - All terrain vehicle</t>
  </si>
  <si>
    <t>V2002</t>
  </si>
  <si>
    <t>Radio-Controlled Vehicles - Roadster</t>
  </si>
  <si>
    <t>V2003</t>
  </si>
  <si>
    <t>Radio-Controlled Vehicles - Racecar</t>
  </si>
  <si>
    <t>OrderID</t>
  </si>
  <si>
    <t>OrderDate</t>
  </si>
  <si>
    <t>Item</t>
  </si>
  <si>
    <t>Quantity</t>
  </si>
  <si>
    <t>UnitPrice</t>
  </si>
  <si>
    <t>OrderTotal</t>
  </si>
  <si>
    <t>Order Information</t>
  </si>
  <si>
    <t>Maximum purchase</t>
  </si>
  <si>
    <t>T1003</t>
  </si>
  <si>
    <t>T2001</t>
  </si>
  <si>
    <t>First Name</t>
  </si>
  <si>
    <t>Last Name</t>
  </si>
  <si>
    <t>State</t>
  </si>
  <si>
    <t>Zip Code</t>
  </si>
  <si>
    <t>Work Phone</t>
  </si>
  <si>
    <t>Home Phone</t>
  </si>
  <si>
    <t>Kim</t>
  </si>
  <si>
    <t>Abercombie</t>
  </si>
  <si>
    <t>98 Washington Blvd</t>
  </si>
  <si>
    <t>St. Louis</t>
  </si>
  <si>
    <t>MO</t>
  </si>
  <si>
    <t>314-555-0155</t>
  </si>
  <si>
    <t>314-555-0159</t>
  </si>
  <si>
    <t>Gustavo</t>
  </si>
  <si>
    <t>Achong</t>
  </si>
  <si>
    <t>45 Pine Rd.</t>
  </si>
  <si>
    <t>314-555-0156</t>
  </si>
  <si>
    <t>314-555-0160</t>
  </si>
  <si>
    <t>Dave</t>
  </si>
  <si>
    <t>Barnett</t>
  </si>
  <si>
    <t>234 Main St.</t>
  </si>
  <si>
    <t>314-555-0157</t>
  </si>
  <si>
    <t>314-555-0161</t>
  </si>
  <si>
    <t>Shai</t>
  </si>
  <si>
    <t>Bassli</t>
  </si>
  <si>
    <t>987 Spruce Blvd</t>
  </si>
  <si>
    <t>Ballwin</t>
  </si>
  <si>
    <t>314-555-0158</t>
  </si>
  <si>
    <t>314-555-0162</t>
  </si>
  <si>
    <t>Travel Expenses</t>
  </si>
  <si>
    <t>Name</t>
  </si>
  <si>
    <t>Furse, Kari</t>
  </si>
  <si>
    <t>Department</t>
  </si>
  <si>
    <t>Product research</t>
  </si>
  <si>
    <t>From</t>
  </si>
  <si>
    <t>Employee ID</t>
  </si>
  <si>
    <t>Manager</t>
  </si>
  <si>
    <t>Akers, Kim</t>
  </si>
  <si>
    <t>To</t>
  </si>
  <si>
    <t>Position</t>
  </si>
  <si>
    <t>Buyer</t>
  </si>
  <si>
    <t>Date</t>
  </si>
  <si>
    <t>Account</t>
  </si>
  <si>
    <t>Description</t>
  </si>
  <si>
    <t>Hotel</t>
  </si>
  <si>
    <t>Transport</t>
  </si>
  <si>
    <t>Fuel</t>
  </si>
  <si>
    <t>Meals</t>
  </si>
  <si>
    <t>Phone</t>
  </si>
  <si>
    <t>Entertain.</t>
  </si>
  <si>
    <t>Misc.</t>
  </si>
  <si>
    <t>TOTAL</t>
  </si>
  <si>
    <t>The Herb House</t>
  </si>
  <si>
    <t>San Luis Obispo, CA, 3 days</t>
  </si>
  <si>
    <t>The Shrub Club</t>
  </si>
  <si>
    <t>Chevy Chase, MD, 2 days</t>
  </si>
  <si>
    <t>The Tree Farm</t>
  </si>
  <si>
    <t>Lewiston, ID, 2 days</t>
  </si>
  <si>
    <t>Subtotal</t>
  </si>
  <si>
    <t>Advances</t>
  </si>
  <si>
    <t>Expense</t>
  </si>
  <si>
    <t xml:space="preserve"> Notes</t>
  </si>
  <si>
    <t>Misc</t>
  </si>
  <si>
    <t>Gratuities</t>
  </si>
  <si>
    <t>Projected Value</t>
  </si>
  <si>
    <t>Current Value</t>
  </si>
  <si>
    <t>Sales</t>
  </si>
  <si>
    <t>Berry bushes</t>
  </si>
  <si>
    <t>Bonsai supplies</t>
  </si>
  <si>
    <t>Bulbs</t>
  </si>
  <si>
    <t>Cacti</t>
  </si>
  <si>
    <t>Carnivorous</t>
  </si>
  <si>
    <t>Fertilizers</t>
  </si>
  <si>
    <t>Flowers</t>
  </si>
  <si>
    <t>Grasses</t>
  </si>
  <si>
    <t>Ground covers</t>
  </si>
  <si>
    <t>Herbs</t>
  </si>
  <si>
    <t>Pest control</t>
  </si>
  <si>
    <t>Rhododendron</t>
  </si>
  <si>
    <t>Roses</t>
  </si>
  <si>
    <t>Shrubs/hedges</t>
  </si>
  <si>
    <t>Soils/sand</t>
  </si>
  <si>
    <t>Tools</t>
  </si>
  <si>
    <t>Trees</t>
  </si>
  <si>
    <t>Wetland plants</t>
  </si>
  <si>
    <t>Total</t>
  </si>
  <si>
    <t>Air Quality Index Report</t>
  </si>
  <si>
    <t>Seattle, WA</t>
  </si>
  <si>
    <t>Air Quality</t>
  </si>
  <si>
    <t>Days</t>
  </si>
  <si>
    <t>Percent</t>
  </si>
  <si>
    <t>Good</t>
  </si>
  <si>
    <t>Moderate</t>
  </si>
  <si>
    <t>Unhealthy for Sensitive Groups</t>
  </si>
  <si>
    <t>Unhealthy</t>
  </si>
  <si>
    <t>my invoce</t>
  </si>
  <si>
    <t>September</t>
  </si>
  <si>
    <t>October</t>
  </si>
  <si>
    <t>November</t>
  </si>
  <si>
    <t>Average</t>
  </si>
  <si>
    <t>Email Address</t>
  </si>
  <si>
    <t>Product Name</t>
  </si>
  <si>
    <t>Supplier</t>
  </si>
  <si>
    <t>Quantity Per Unit</t>
  </si>
  <si>
    <t>Unit Price</t>
  </si>
  <si>
    <t>Jan</t>
  </si>
  <si>
    <t>Feb</t>
  </si>
  <si>
    <t>Blood meal</t>
  </si>
  <si>
    <t>Green Thumb Fertilizers</t>
  </si>
  <si>
    <t>3 lbs.</t>
  </si>
  <si>
    <t>max</t>
  </si>
  <si>
    <t>Bone meal</t>
  </si>
  <si>
    <t>5 lbs.</t>
  </si>
  <si>
    <t>Bulb fertilizer</t>
  </si>
  <si>
    <t>Earthworm castings</t>
  </si>
  <si>
    <t>Evergreen fertilizer spikes</t>
  </si>
  <si>
    <t>12 per pkg.</t>
  </si>
  <si>
    <t>Fish meal</t>
  </si>
  <si>
    <t>Flower fertilizer</t>
  </si>
  <si>
    <t>Guano</t>
  </si>
  <si>
    <t>5 lb. bag</t>
  </si>
  <si>
    <t>Tailspin Toys</t>
  </si>
  <si>
    <t>Indoor plant fertilizer</t>
  </si>
  <si>
    <t>1 qt.</t>
  </si>
  <si>
    <t>1 pt.</t>
  </si>
  <si>
    <t>Kelp meal</t>
  </si>
  <si>
    <t>Lawn &amp; garden feeder</t>
  </si>
  <si>
    <t>1 ea.</t>
  </si>
  <si>
    <t>Lawn fertilizer</t>
  </si>
  <si>
    <t>Muriate of potash</t>
  </si>
  <si>
    <t>10 lb. bag</t>
  </si>
  <si>
    <t>Organic compost</t>
  </si>
  <si>
    <t>Organic fertilizer</t>
  </si>
  <si>
    <t>Plant food</t>
  </si>
  <si>
    <t>QwikRoot</t>
  </si>
  <si>
    <t>3 lb. jar</t>
  </si>
  <si>
    <t>Red earthworms</t>
  </si>
  <si>
    <t>8 oz.</t>
  </si>
  <si>
    <t>Rose &amp; flower fertilizer</t>
  </si>
  <si>
    <t>SureToGrow soil mix</t>
  </si>
  <si>
    <t>15 lb. bag</t>
  </si>
  <si>
    <t>Trace elements fertilizer</t>
  </si>
  <si>
    <t>Tree &amp; shrub fertilizer spikes</t>
  </si>
  <si>
    <t>Tree fertilizer</t>
  </si>
  <si>
    <t>1 gal.</t>
  </si>
  <si>
    <t>Animal repellent</t>
  </si>
  <si>
    <t>NoTox Pest Control</t>
  </si>
  <si>
    <t>Animal trap</t>
  </si>
  <si>
    <t>Bat box</t>
  </si>
  <si>
    <t>1 box per kit</t>
  </si>
  <si>
    <t>Citronella candle</t>
  </si>
  <si>
    <t>1 giant</t>
  </si>
  <si>
    <t>Citronella candles</t>
  </si>
  <si>
    <t>3 ea.</t>
  </si>
  <si>
    <t>Copper snail barrier</t>
  </si>
  <si>
    <t>2 lb. roll</t>
  </si>
  <si>
    <t>Deer repellent</t>
  </si>
  <si>
    <t>1 lb.</t>
  </si>
  <si>
    <t>Electronic insect killer</t>
  </si>
  <si>
    <t>1 per box</t>
  </si>
  <si>
    <t>Garden monster</t>
  </si>
  <si>
    <t>Inflatable owl</t>
  </si>
  <si>
    <t>Ladybug house</t>
  </si>
  <si>
    <t>Martin house</t>
  </si>
  <si>
    <t>Mole repellent</t>
  </si>
  <si>
    <t>Neoaplectana carpocapsae</t>
  </si>
  <si>
    <t>1 pt</t>
  </si>
  <si>
    <t>Protective netting</t>
  </si>
  <si>
    <t>1 roll 14'x14x40'</t>
  </si>
  <si>
    <t>Scarecat</t>
  </si>
  <si>
    <t>Sticky pest barrier</t>
  </si>
  <si>
    <t>2 lb. can</t>
  </si>
  <si>
    <t>Cactus sand potting mix</t>
  </si>
  <si>
    <t>Soil and Sand Supplier</t>
  </si>
  <si>
    <t>GrowGood potting soil</t>
  </si>
  <si>
    <t>Indoor Magic potting soil</t>
  </si>
  <si>
    <t>Sterilized soil</t>
  </si>
  <si>
    <t>Buckwheat hulls</t>
  </si>
  <si>
    <t>The Complete Garden Supplier</t>
  </si>
  <si>
    <t>5 lb bag</t>
  </si>
  <si>
    <t>Oyster shells</t>
  </si>
  <si>
    <t>Peanut hull meal</t>
  </si>
  <si>
    <t>Peat moss</t>
  </si>
  <si>
    <t>Perlite</t>
  </si>
  <si>
    <t>3 lb bag</t>
  </si>
  <si>
    <t>Terrarium soil</t>
  </si>
  <si>
    <t>Crushed glass</t>
  </si>
  <si>
    <t>Wholesale Rock &amp; Gravel</t>
  </si>
  <si>
    <t>Per yard</t>
  </si>
  <si>
    <t>Crushed rock</t>
  </si>
  <si>
    <t>Pea gravel</t>
  </si>
  <si>
    <t>3-gal watering can</t>
  </si>
  <si>
    <t>Garden Hardware Mfg.</t>
  </si>
  <si>
    <t>Bow rake</t>
  </si>
  <si>
    <t>Bow saw</t>
  </si>
  <si>
    <t>Compost bin</t>
  </si>
  <si>
    <t>1 - 12 ft cubic capacity</t>
  </si>
  <si>
    <t>Fiberglass loppers</t>
  </si>
  <si>
    <t>Garden cart</t>
  </si>
  <si>
    <t>Garden fencing</t>
  </si>
  <si>
    <t>50' roll</t>
  </si>
  <si>
    <t>Hand-held spreader</t>
  </si>
  <si>
    <t>Hose hanger</t>
  </si>
  <si>
    <t>Hose saver</t>
  </si>
  <si>
    <t>Landscape rake</t>
  </si>
  <si>
    <t>Lawn cart</t>
  </si>
  <si>
    <t>Leaf rake</t>
  </si>
  <si>
    <t>Manure fork</t>
  </si>
  <si>
    <t>Oscillating sprinkler</t>
  </si>
  <si>
    <t>Pistol-grip nozzle</t>
  </si>
  <si>
    <t>Planter's wagon</t>
  </si>
  <si>
    <t>Posthole digger</t>
  </si>
  <si>
    <t>Pruning saw</t>
  </si>
  <si>
    <t>Push broom</t>
  </si>
  <si>
    <t>Revolving sprinkler</t>
  </si>
  <si>
    <t>Root waterer</t>
  </si>
  <si>
    <t>Rotary sprinkler</t>
  </si>
  <si>
    <t>Shade fencing 6'</t>
  </si>
  <si>
    <t>Soaker hose 50'</t>
  </si>
  <si>
    <t>Sprinkler hose 25'</t>
  </si>
  <si>
    <t>Sprinkler hose 50'</t>
  </si>
  <si>
    <t>Tree pruners</t>
  </si>
  <si>
    <t>Wheelbarrow</t>
  </si>
  <si>
    <t>Clay flowerpot 2"</t>
  </si>
  <si>
    <t>6 ea.</t>
  </si>
  <si>
    <t>Clay flowerpot 4"</t>
  </si>
  <si>
    <t>Clay flowerpot 6"</t>
  </si>
  <si>
    <t>Garden hoe</t>
  </si>
  <si>
    <t>Gardening gloves (L)</t>
  </si>
  <si>
    <t>Gardening gloves (M)</t>
  </si>
  <si>
    <t>Gardening gloves (S)</t>
  </si>
  <si>
    <t>Grass rake</t>
  </si>
  <si>
    <t>Hand trowel</t>
  </si>
  <si>
    <t>Hedge shears</t>
  </si>
  <si>
    <t>Leaf blower</t>
  </si>
  <si>
    <t>Long-handled shovel</t>
  </si>
  <si>
    <t>Low volume sprinkler</t>
  </si>
  <si>
    <t>Peat pots</t>
  </si>
  <si>
    <t>1 tray/20 ea.</t>
  </si>
  <si>
    <t>Pruning sealer</t>
  </si>
  <si>
    <t>Pruning shears</t>
  </si>
  <si>
    <t>Sectioned starting tray</t>
  </si>
  <si>
    <t>1 tray/24</t>
  </si>
  <si>
    <t>Spade &amp; fork set</t>
  </si>
  <si>
    <t>1 set</t>
  </si>
  <si>
    <t>Sprinkler system</t>
  </si>
  <si>
    <t>Sprinkler timer</t>
  </si>
  <si>
    <t>Weed whacker</t>
  </si>
  <si>
    <t>Edger</t>
  </si>
  <si>
    <t>The Grass Factory</t>
  </si>
  <si>
    <t>Grass shears 5"</t>
  </si>
  <si>
    <t>Optional grass catcher</t>
  </si>
  <si>
    <t>Push reel lawn mower</t>
  </si>
  <si>
    <t>Sharpening kit</t>
  </si>
  <si>
    <t>January</t>
  </si>
  <si>
    <t>Hour</t>
  </si>
  <si>
    <t>Day</t>
  </si>
  <si>
    <t>February</t>
  </si>
  <si>
    <t>FirstName</t>
  </si>
  <si>
    <t>LastName</t>
  </si>
  <si>
    <t>Company</t>
  </si>
  <si>
    <t>Job Title</t>
  </si>
  <si>
    <t>E-Mail Address</t>
  </si>
  <si>
    <t>Alboni</t>
  </si>
  <si>
    <t>Ezio</t>
  </si>
  <si>
    <t>A. Datum Corporation</t>
  </si>
  <si>
    <t>Chief Executive Officer</t>
  </si>
  <si>
    <t>ezio@adatum.com</t>
  </si>
  <si>
    <t>Dehenne</t>
  </si>
  <si>
    <t>Denis</t>
  </si>
  <si>
    <t>Planning &amp; Design Manager</t>
  </si>
  <si>
    <t>denis@adatum.com</t>
  </si>
  <si>
    <t>Faerch</t>
  </si>
  <si>
    <t>Sten</t>
  </si>
  <si>
    <t>Sales &amp; Customer Service Manager</t>
  </si>
  <si>
    <t>sten@adatum.com</t>
  </si>
  <si>
    <t>Flood</t>
  </si>
  <si>
    <t>Kathie</t>
  </si>
  <si>
    <t>Customer Representative</t>
  </si>
  <si>
    <t>kathie@adatum.com</t>
  </si>
  <si>
    <t>Gottfried</t>
  </si>
  <si>
    <t>Jenny</t>
  </si>
  <si>
    <t>Course Designer</t>
  </si>
  <si>
    <t>jenny@adatum.com</t>
  </si>
  <si>
    <t>Masters</t>
  </si>
  <si>
    <t>Steve</t>
  </si>
  <si>
    <t>Marketing Manager</t>
  </si>
  <si>
    <t>steve@adatum.com</t>
  </si>
  <si>
    <t>North</t>
  </si>
  <si>
    <t>Mary</t>
  </si>
  <si>
    <t>Content Development Manager</t>
  </si>
  <si>
    <t>mary@adatum.com</t>
  </si>
  <si>
    <t>Olecka</t>
  </si>
  <si>
    <t>Aneta</t>
  </si>
  <si>
    <t>Marketing Associate</t>
  </si>
  <si>
    <t>aneta@adatum.com</t>
  </si>
  <si>
    <t>Ovesen</t>
  </si>
  <si>
    <t>Michael</t>
  </si>
  <si>
    <t>michael@adatum.com</t>
  </si>
  <si>
    <t>Peng</t>
  </si>
  <si>
    <t>Yun-Feng</t>
  </si>
  <si>
    <t>yun-feng@adatum.com</t>
  </si>
  <si>
    <t>Rivas</t>
  </si>
  <si>
    <t>Gretchen</t>
  </si>
  <si>
    <t>Content Developer</t>
  </si>
  <si>
    <t>gretchen@adatum.com</t>
  </si>
  <si>
    <t>Uttecht</t>
  </si>
  <si>
    <t>robert@adatum.com</t>
  </si>
  <si>
    <t>Ahs</t>
  </si>
  <si>
    <t>David</t>
  </si>
  <si>
    <t>Adventure Works</t>
  </si>
  <si>
    <t>Sales Assistant</t>
  </si>
  <si>
    <t>david@adventure-works.com</t>
  </si>
  <si>
    <t>Corets</t>
  </si>
  <si>
    <t>Eva</t>
  </si>
  <si>
    <t>eva@adventure-works.com</t>
  </si>
  <si>
    <t>Delaney</t>
  </si>
  <si>
    <t>Aidan</t>
  </si>
  <si>
    <t>aidan@adventure-works.com</t>
  </si>
  <si>
    <t>Smith</t>
  </si>
  <si>
    <t>Denise</t>
  </si>
  <si>
    <t>Owner/Operator</t>
  </si>
  <si>
    <t>denise@adventure-works.com</t>
  </si>
  <si>
    <t>Jeff</t>
  </si>
  <si>
    <t>jeff@adventure-works.com</t>
  </si>
  <si>
    <t>Thorell</t>
  </si>
  <si>
    <t>Iben</t>
  </si>
  <si>
    <t>Assistant Manager</t>
  </si>
  <si>
    <t>iben@adventure-works.com</t>
  </si>
  <si>
    <t>Wheeler</t>
  </si>
  <si>
    <t>Wendy</t>
  </si>
  <si>
    <t>wendy@adventure-works.com</t>
  </si>
  <si>
    <t>Adams</t>
  </si>
  <si>
    <t>Terry</t>
  </si>
  <si>
    <t>Consolidated Messenger</t>
  </si>
  <si>
    <t>Human Resources Director</t>
  </si>
  <si>
    <t>terry@consolidatedmessenger.com</t>
  </si>
  <si>
    <t>Carter</t>
  </si>
  <si>
    <t>Adam</t>
  </si>
  <si>
    <t>President</t>
  </si>
  <si>
    <t>adam@consolidatedmessenger.com</t>
  </si>
  <si>
    <t>Carey</t>
  </si>
  <si>
    <t>Richard</t>
  </si>
  <si>
    <t>Personnel Manager</t>
  </si>
  <si>
    <t>richard@consolidatedmessenger.com</t>
  </si>
  <si>
    <t>Freehafer</t>
  </si>
  <si>
    <t>Nancy</t>
  </si>
  <si>
    <t>Sales &amp; Marketing Manager</t>
  </si>
  <si>
    <t>nancy@consolidatedmessenger.com</t>
  </si>
  <si>
    <t>Gabel</t>
  </si>
  <si>
    <t>Ron</t>
  </si>
  <si>
    <t>Warehouse Manager</t>
  </si>
  <si>
    <t>ron@consolidatedmessenger.com</t>
  </si>
  <si>
    <t>Hance</t>
  </si>
  <si>
    <t>Jim</t>
  </si>
  <si>
    <t>Packager</t>
  </si>
  <si>
    <t>jim@consolidatedmessenger.com</t>
  </si>
  <si>
    <t>Kelly</t>
  </si>
  <si>
    <t>Bob</t>
  </si>
  <si>
    <t>Delivery Driver</t>
  </si>
  <si>
    <t>bob@consolidatedmessenger.com</t>
  </si>
  <si>
    <t>Lysaker</t>
  </si>
  <si>
    <t>jenny@consolidatedmessenger.com</t>
  </si>
  <si>
    <t>Warehouse Clerk</t>
  </si>
  <si>
    <t>bobby@consolidatedmessenger.com</t>
  </si>
  <si>
    <t>Wacker</t>
  </si>
  <si>
    <t>Roland</t>
  </si>
  <si>
    <t>Vice President</t>
  </si>
  <si>
    <t>roland@consolidatedmessenger.com</t>
  </si>
  <si>
    <t>Kotas</t>
  </si>
  <si>
    <t>Administrative Assistant</t>
  </si>
  <si>
    <t>jan@consolidatedmessenger.com</t>
  </si>
  <si>
    <t>Chow</t>
  </si>
  <si>
    <t>Ray</t>
  </si>
  <si>
    <t>ray@consolidatedmessenger.com</t>
  </si>
  <si>
    <t>Krieger</t>
  </si>
  <si>
    <t>Doris</t>
  </si>
  <si>
    <t>Controller</t>
  </si>
  <si>
    <t>doris@consolidatedmessenger.com</t>
  </si>
  <si>
    <t>Silva</t>
  </si>
  <si>
    <t>Edmund</t>
  </si>
  <si>
    <t>Accountant</t>
  </si>
  <si>
    <t>edmund@consolidatedmessenger.com</t>
  </si>
  <si>
    <t>Ciccu</t>
  </si>
  <si>
    <t>Alice</t>
  </si>
  <si>
    <t>alice@consolidatedmessenger.com</t>
  </si>
  <si>
    <t>John</t>
  </si>
  <si>
    <t>Facilities Manager</t>
  </si>
  <si>
    <t>john@consolidatedmessenger.com</t>
  </si>
  <si>
    <t>Langhorn</t>
  </si>
  <si>
    <t>Carl</t>
  </si>
  <si>
    <t>Sanitation Engineer</t>
  </si>
  <si>
    <t>carl@consolidatedmessenger.com</t>
  </si>
  <si>
    <t>So</t>
  </si>
  <si>
    <t>Loading Dock Specialist</t>
  </si>
  <si>
    <t>david@consolidatedmessenger.com</t>
  </si>
  <si>
    <t>Lan</t>
  </si>
  <si>
    <t>Andrew</t>
  </si>
  <si>
    <t>andrew@conolidatedmessenger.com</t>
  </si>
  <si>
    <t>Counts</t>
  </si>
  <si>
    <t>Robin</t>
  </si>
  <si>
    <t>Retail Manager</t>
  </si>
  <si>
    <t>robin@consolidatedmessenger.com</t>
  </si>
  <si>
    <t>Coleman</t>
  </si>
  <si>
    <t>Pat</t>
  </si>
  <si>
    <t>Sales Representative</t>
  </si>
  <si>
    <t>pat@consolidatedmessenger.com</t>
  </si>
  <si>
    <t>Stevens</t>
  </si>
  <si>
    <t>Max</t>
  </si>
  <si>
    <t>max@consolidatedmessenger.com</t>
  </si>
  <si>
    <t>Dickson</t>
  </si>
  <si>
    <t>Holly</t>
  </si>
  <si>
    <t>holly@consolidatedmessenger.com</t>
  </si>
  <si>
    <t>Aalling</t>
  </si>
  <si>
    <t>Lene</t>
  </si>
  <si>
    <t>Contoso, Ltd</t>
  </si>
  <si>
    <t>Lead Purchaser</t>
  </si>
  <si>
    <t>lene@contoso.com</t>
  </si>
  <si>
    <t>Acevedo</t>
  </si>
  <si>
    <t>Humberto</t>
  </si>
  <si>
    <t>humberto@contoso.com</t>
  </si>
  <si>
    <t>Barr</t>
  </si>
  <si>
    <t>adam@contoso.com</t>
  </si>
  <si>
    <t>Barbariol</t>
  </si>
  <si>
    <t>Angela</t>
  </si>
  <si>
    <t>Marketing Assistant</t>
  </si>
  <si>
    <t>angela@contoso.com</t>
  </si>
  <si>
    <t>Beasley</t>
  </si>
  <si>
    <t>Shaun</t>
  </si>
  <si>
    <t>shaun@contoso.com</t>
  </si>
  <si>
    <t>Cazzaniga</t>
  </si>
  <si>
    <t>Luisa</t>
  </si>
  <si>
    <t>Sales Manager</t>
  </si>
  <si>
    <t>luisa@contoso.com</t>
  </si>
  <si>
    <t>Chudzik</t>
  </si>
  <si>
    <t>Terri</t>
  </si>
  <si>
    <t>Purchaser</t>
  </si>
  <si>
    <t>terri@contoso.com</t>
  </si>
  <si>
    <t>Cox</t>
  </si>
  <si>
    <t>Brian</t>
  </si>
  <si>
    <t>brian@contoso.com</t>
  </si>
  <si>
    <t>Dempsey</t>
  </si>
  <si>
    <t>Molly</t>
  </si>
  <si>
    <t>molly@contoso.com</t>
  </si>
  <si>
    <t>Desai</t>
  </si>
  <si>
    <t>Prashanth</t>
  </si>
  <si>
    <t>prashanth@contoso.com</t>
  </si>
  <si>
    <t>Gilchrist</t>
  </si>
  <si>
    <t>Beth</t>
  </si>
  <si>
    <t>Executive Assistant</t>
  </si>
  <si>
    <t>beth@contoso.com</t>
  </si>
  <si>
    <t>LaMee</t>
  </si>
  <si>
    <t>Production Manager</t>
  </si>
  <si>
    <t>Lee</t>
  </si>
  <si>
    <t>Oliver</t>
  </si>
  <si>
    <t>Warehouse Employee</t>
  </si>
  <si>
    <t>oliver@contoso.com</t>
  </si>
  <si>
    <t>Makovec</t>
  </si>
  <si>
    <t>Tina</t>
  </si>
  <si>
    <t>Production Assistant</t>
  </si>
  <si>
    <t>tina@contoso.com</t>
  </si>
  <si>
    <t>Mollerup</t>
  </si>
  <si>
    <t>Jonathan</t>
  </si>
  <si>
    <t>Quality Inspector</t>
  </si>
  <si>
    <t>jonathan@contoso.com</t>
  </si>
  <si>
    <t>Nay</t>
  </si>
  <si>
    <t>Lorraine</t>
  </si>
  <si>
    <t>Lead Designer</t>
  </si>
  <si>
    <t>lorraine@contoso.com</t>
  </si>
  <si>
    <t>Ola</t>
  </si>
  <si>
    <t>Preeda</t>
  </si>
  <si>
    <t>Bookkeeper</t>
  </si>
  <si>
    <t>preeda@contoso.com</t>
  </si>
  <si>
    <t>Ribaute</t>
  </si>
  <si>
    <t>Delphine</t>
  </si>
  <si>
    <t>delphine@contoso.com</t>
  </si>
  <si>
    <t>van</t>
  </si>
  <si>
    <t>Eaton</t>
  </si>
  <si>
    <t>james@contoso.com</t>
  </si>
  <si>
    <t>Wojciechowska</t>
  </si>
  <si>
    <t>Agnieszka</t>
  </si>
  <si>
    <t>Designer</t>
  </si>
  <si>
    <t>agnieszka @contoso.com</t>
  </si>
  <si>
    <t>Wu</t>
  </si>
  <si>
    <t>Qiong</t>
  </si>
  <si>
    <t>Quality Control Manager</t>
  </si>
  <si>
    <t>qiong@contoso.com</t>
  </si>
  <si>
    <t>Hauser</t>
  </si>
  <si>
    <t>Fourth Coffee</t>
  </si>
  <si>
    <t>Head Chef</t>
  </si>
  <si>
    <t>andreas@fourthcoffee.com</t>
  </si>
  <si>
    <t>Jacobsen</t>
  </si>
  <si>
    <t>Lola</t>
  </si>
  <si>
    <t>Owner</t>
  </si>
  <si>
    <t>lola@fourthcoffee.com</t>
  </si>
  <si>
    <t>Johnston</t>
  </si>
  <si>
    <t>Tamara</t>
  </si>
  <si>
    <t>Food Buyer</t>
  </si>
  <si>
    <t>tamara@fourthcoffee.com</t>
  </si>
  <si>
    <t>Koch</t>
  </si>
  <si>
    <t>Reed</t>
  </si>
  <si>
    <t>reed@fourthcoffee.com</t>
  </si>
  <si>
    <t>Laszlo</t>
  </si>
  <si>
    <t>Rebecca</t>
  </si>
  <si>
    <t>Assistant Chef</t>
  </si>
  <si>
    <t>rebecca@fourthcoffee.com</t>
  </si>
  <si>
    <t>felipe@fourthcoffee.com</t>
  </si>
  <si>
    <t>Nkya</t>
  </si>
  <si>
    <t>Elly</t>
  </si>
  <si>
    <t>Supplies Buyer</t>
  </si>
  <si>
    <t>elly@fourthcoffee.com</t>
  </si>
  <si>
    <t>Oliveira</t>
  </si>
  <si>
    <t>Susana</t>
  </si>
  <si>
    <t>Service Staff Manager</t>
  </si>
  <si>
    <t>susana@fourthcoffee.com</t>
  </si>
  <si>
    <t>Harris</t>
  </si>
  <si>
    <t>Keith</t>
  </si>
  <si>
    <t>Lucerne Publishing</t>
  </si>
  <si>
    <t>keith@lucernepublishing.com</t>
  </si>
  <si>
    <t>Penor</t>
  </si>
  <si>
    <t>Lori</t>
  </si>
  <si>
    <t>lori@lucernepublishing.com</t>
  </si>
  <si>
    <t>Madeleine</t>
  </si>
  <si>
    <t>Chief Financial Officer</t>
  </si>
  <si>
    <t>madeleine@lucernepublishing.com</t>
  </si>
  <si>
    <t>Evans</t>
  </si>
  <si>
    <t>Acquisitions Editor</t>
  </si>
  <si>
    <t>john@lucernepublishing.com</t>
  </si>
  <si>
    <t>Lew</t>
  </si>
  <si>
    <t>Judy</t>
  </si>
  <si>
    <t>Project Editor</t>
  </si>
  <si>
    <t>judy@lucernepublishing.com</t>
  </si>
  <si>
    <t>Chia</t>
  </si>
  <si>
    <t>Proofreader</t>
  </si>
  <si>
    <t>jeff@lucernepublishing.com</t>
  </si>
  <si>
    <t>Liu</t>
  </si>
  <si>
    <t>Distributor</t>
  </si>
  <si>
    <t>davidj@lucernepublishing.com</t>
  </si>
  <si>
    <t>Martínez</t>
  </si>
  <si>
    <t>Frank</t>
  </si>
  <si>
    <t>Advertising Representative</t>
  </si>
  <si>
    <t>frank@lucernepublishing.com</t>
  </si>
  <si>
    <t>Rasmussen</t>
  </si>
  <si>
    <t>Morten</t>
  </si>
  <si>
    <t>DTP</t>
  </si>
  <si>
    <t>morten@lucernepublshing.com</t>
  </si>
  <si>
    <t>Shrader</t>
  </si>
  <si>
    <t>Jill</t>
  </si>
  <si>
    <t>jill@lucernepublishing.com</t>
  </si>
  <si>
    <t>Steiner</t>
  </si>
  <si>
    <t>Dominik</t>
  </si>
  <si>
    <t>dominik@lucernepublishing.com</t>
  </si>
  <si>
    <t>Strande</t>
  </si>
  <si>
    <t>Amy</t>
  </si>
  <si>
    <t>Copy Editor</t>
  </si>
  <si>
    <t>amy@lucernepublishing.com</t>
  </si>
  <si>
    <t>Los</t>
  </si>
  <si>
    <t>Jeremy</t>
  </si>
  <si>
    <t>jeremy@lucernepublishing.com</t>
  </si>
  <si>
    <t>Sutton</t>
  </si>
  <si>
    <t>Brad</t>
  </si>
  <si>
    <t>brads@lucernepublishing.com</t>
  </si>
  <si>
    <t>Dubois</t>
  </si>
  <si>
    <t>Marie</t>
  </si>
  <si>
    <t>Accounting Manager</t>
  </si>
  <si>
    <t>marie@lucernepublishing.com</t>
  </si>
  <si>
    <t>Martin</t>
  </si>
  <si>
    <t>Mindy</t>
  </si>
  <si>
    <t>mindy@lucernepublishing.com</t>
  </si>
  <si>
    <t>Thorpe</t>
  </si>
  <si>
    <t>Steven</t>
  </si>
  <si>
    <t>steven@lucernepublishing.com</t>
  </si>
  <si>
    <t>Durrer</t>
  </si>
  <si>
    <t>Risk Manager</t>
  </si>
  <si>
    <t>daniel@durrer@lucernepublishing.com</t>
  </si>
  <si>
    <t>Toubro</t>
  </si>
  <si>
    <t>Louise</t>
  </si>
  <si>
    <t>Legal Director</t>
  </si>
  <si>
    <t>louise@lucernepublishing.com</t>
  </si>
  <si>
    <t>Earls</t>
  </si>
  <si>
    <t>Attorney</t>
  </si>
  <si>
    <t>terry@lucernepublishing.com</t>
  </si>
  <si>
    <t>Francis</t>
  </si>
  <si>
    <t>Cat</t>
  </si>
  <si>
    <t>Legal Secretary</t>
  </si>
  <si>
    <t>cat@lucernepublishing.com</t>
  </si>
  <si>
    <t>Miller</t>
  </si>
  <si>
    <t>Lisa</t>
  </si>
  <si>
    <t>Editorial Manager</t>
  </si>
  <si>
    <t>lisa@lucernepublishing.com</t>
  </si>
  <si>
    <t>Valverde</t>
  </si>
  <si>
    <t>Graphics Specialist</t>
  </si>
  <si>
    <t>eva@lucernepublishing.com</t>
  </si>
  <si>
    <t>Tupy</t>
  </si>
  <si>
    <t>IT Specialist</t>
  </si>
  <si>
    <t>richard@lucernepublishing.com</t>
  </si>
  <si>
    <t>Mitchell</t>
  </si>
  <si>
    <t>Linda</t>
  </si>
  <si>
    <t>linda@lucernepublishing.com</t>
  </si>
  <si>
    <t>Fluegel</t>
  </si>
  <si>
    <t>Jay</t>
  </si>
  <si>
    <t>jay@lucernepublishing.com</t>
  </si>
  <si>
    <t>Fetty</t>
  </si>
  <si>
    <t>J.R.</t>
  </si>
  <si>
    <t>jr@lucernepublishing.com</t>
  </si>
  <si>
    <t>Abolrous</t>
  </si>
  <si>
    <t>Sam</t>
  </si>
  <si>
    <t>sam@lucernepublishing.com</t>
  </si>
  <si>
    <t>Hamilton</t>
  </si>
  <si>
    <t>Materials and Supplies Clerk</t>
  </si>
  <si>
    <t>david@lucernepublishing.com</t>
  </si>
  <si>
    <t>Phillips</t>
  </si>
  <si>
    <t>Carol</t>
  </si>
  <si>
    <t>Warehouse Assistant</t>
  </si>
  <si>
    <t>carol@lucernepublishing.com</t>
  </si>
  <si>
    <t>Shipping and Receiving Clerk</t>
  </si>
  <si>
    <t>dave@lucernepublishing.com</t>
  </si>
  <si>
    <t>peter@lucernepublishing.com</t>
  </si>
  <si>
    <t>Purcell</t>
  </si>
  <si>
    <t>Sean</t>
  </si>
  <si>
    <t>sean@lucernepublishing.com</t>
  </si>
  <si>
    <t>Bosworth</t>
  </si>
  <si>
    <t>Jeanne</t>
  </si>
  <si>
    <t>Receptionist</t>
  </si>
  <si>
    <t>jeanne@lucernepublishing.com</t>
  </si>
  <si>
    <t>Joseph</t>
  </si>
  <si>
    <t>bradj@lucernepublishing.com</t>
  </si>
  <si>
    <t>Akers</t>
  </si>
  <si>
    <t>The Garden Company</t>
  </si>
  <si>
    <t>Head Buyer</t>
  </si>
  <si>
    <t>Kim@gardenco.msn.com</t>
  </si>
  <si>
    <t>Anderson</t>
  </si>
  <si>
    <t>Nancy@gardenco.msn.com</t>
  </si>
  <si>
    <t>Berg</t>
  </si>
  <si>
    <t>Karen</t>
  </si>
  <si>
    <t>Karen@gardenco.msn.com</t>
  </si>
  <si>
    <t>Carpenter</t>
  </si>
  <si>
    <t>Chase</t>
  </si>
  <si>
    <t>Chase@gardenco.msn.com</t>
  </si>
  <si>
    <t>DeGrasse</t>
  </si>
  <si>
    <t>Kirk</t>
  </si>
  <si>
    <t>Gardener</t>
  </si>
  <si>
    <t>Kirk@gardenco.msn.com</t>
  </si>
  <si>
    <t>Emanuel</t>
  </si>
  <si>
    <t>Michael@gardenco.msn.com</t>
  </si>
  <si>
    <t>Friske</t>
  </si>
  <si>
    <t>Katyal</t>
  </si>
  <si>
    <t>Sandeep</t>
  </si>
  <si>
    <t>Sandeep@gardenco.msn.com</t>
  </si>
  <si>
    <t>Ortiz</t>
  </si>
  <si>
    <t>David@gardenco.msn.com</t>
  </si>
  <si>
    <t>Ben</t>
  </si>
  <si>
    <t>Head Gardener</t>
  </si>
  <si>
    <t>Ben@gardenco.msn.com</t>
  </si>
  <si>
    <t>Berry</t>
  </si>
  <si>
    <t>Jo</t>
  </si>
  <si>
    <t>Wide World Importers</t>
  </si>
  <si>
    <t>Visual Merchandiser</t>
  </si>
  <si>
    <t>jo@wideworldimporters.com</t>
  </si>
  <si>
    <t>Chen</t>
  </si>
  <si>
    <t>Jacky</t>
  </si>
  <si>
    <t>jacky@wideworldimporters.com</t>
  </si>
  <si>
    <t>Danner</t>
  </si>
  <si>
    <t>Ryan</t>
  </si>
  <si>
    <t>Human Resource Director</t>
  </si>
  <si>
    <t>ryan@wideworldimporters.com</t>
  </si>
  <si>
    <t>Dockter</t>
  </si>
  <si>
    <t>Blaine</t>
  </si>
  <si>
    <t>Stock Room Assistant</t>
  </si>
  <si>
    <t>blaine@wideworldimporters.com</t>
  </si>
  <si>
    <t>Duncan</t>
  </si>
  <si>
    <t>Bart</t>
  </si>
  <si>
    <t>bart@wideworldimporters.com</t>
  </si>
  <si>
    <t>Dyck</t>
  </si>
  <si>
    <t>Shelley</t>
  </si>
  <si>
    <t>shelley@wideworldimporters.com</t>
  </si>
  <si>
    <t>Keller</t>
  </si>
  <si>
    <t>Lukas</t>
  </si>
  <si>
    <t>lukas@wideworldimporters.com</t>
  </si>
  <si>
    <t>Guzik</t>
  </si>
  <si>
    <t>Greg</t>
  </si>
  <si>
    <t>greg@wideworldimporters.com</t>
  </si>
  <si>
    <t>Ruth</t>
  </si>
  <si>
    <t>Andy</t>
  </si>
  <si>
    <t>andy@wideworldimporters.com</t>
  </si>
  <si>
    <t>Stiller</t>
  </si>
  <si>
    <t>Florian</t>
  </si>
  <si>
    <t>florian@wideworldimporters.com</t>
  </si>
  <si>
    <t>Sun</t>
  </si>
  <si>
    <t>Nate</t>
  </si>
  <si>
    <t>nate@wideworldimporters.com</t>
  </si>
  <si>
    <t>Sells</t>
  </si>
  <si>
    <t>Chris</t>
  </si>
  <si>
    <t>chris@wideworldimporters.com</t>
  </si>
  <si>
    <t>Andersen</t>
  </si>
  <si>
    <t>marykay@wideworldimporters.com</t>
  </si>
  <si>
    <t>Healy</t>
  </si>
  <si>
    <t>Joe</t>
  </si>
  <si>
    <t>joe@wideworldimporters.com</t>
  </si>
  <si>
    <t>Huff</t>
  </si>
  <si>
    <t>Arlene</t>
  </si>
  <si>
    <t>arlene@wideworldimporters.com</t>
  </si>
  <si>
    <t>Beekman</t>
  </si>
  <si>
    <t>Dick</t>
  </si>
  <si>
    <t>dick@wideworldimporters.com</t>
  </si>
  <si>
    <t>Railson</t>
  </si>
  <si>
    <t>Stuart</t>
  </si>
  <si>
    <t>stuart@wideworldimporters.com</t>
  </si>
  <si>
    <t>Ismert</t>
  </si>
  <si>
    <t>Erik</t>
  </si>
  <si>
    <t>Benefits Manager</t>
  </si>
  <si>
    <t>erik@wideworldimporters.com</t>
  </si>
  <si>
    <t>Birkby</t>
  </si>
  <si>
    <t>Dana</t>
  </si>
  <si>
    <t>Travel Manager</t>
  </si>
  <si>
    <t>dana@wideworldimporters.com</t>
  </si>
  <si>
    <t>Rollin</t>
  </si>
  <si>
    <t>Sales &amp; Marketing Director</t>
  </si>
  <si>
    <t>kelly@wideworldimporters.com</t>
  </si>
  <si>
    <t>Cavallo</t>
  </si>
  <si>
    <t>Carlos</t>
  </si>
  <si>
    <t>carlos@wideworldimporters.com</t>
  </si>
  <si>
    <t>Seubert</t>
  </si>
  <si>
    <t>Roxanne</t>
  </si>
  <si>
    <t>roxanne@wideworldimporters.com</t>
  </si>
  <si>
    <t>Kock</t>
  </si>
  <si>
    <t>Paul</t>
  </si>
  <si>
    <t>paul@wideworldimporters.com</t>
  </si>
  <si>
    <t>Alexander</t>
  </si>
  <si>
    <t>Wingtip Toys</t>
  </si>
  <si>
    <t>david@wingtiptoys.com</t>
  </si>
  <si>
    <t>Dixon</t>
  </si>
  <si>
    <t>Quality Manager</t>
  </si>
  <si>
    <t>andrew@wingtiptoys.com</t>
  </si>
  <si>
    <t>Andrea</t>
  </si>
  <si>
    <t>Sales Associate</t>
  </si>
  <si>
    <t>andrea@wingtiptoys.com</t>
  </si>
  <si>
    <t>Emory</t>
  </si>
  <si>
    <t>Assembly Plant Manager</t>
  </si>
  <si>
    <t>john@wingtiptoys.com</t>
  </si>
  <si>
    <t>Hassall</t>
  </si>
  <si>
    <t>Mark</t>
  </si>
  <si>
    <t>Product Planner</t>
  </si>
  <si>
    <t>mark@wingtiptoys.com</t>
  </si>
  <si>
    <t>ben@wingtiptoys.com</t>
  </si>
  <si>
    <t>Moon</t>
  </si>
  <si>
    <t>Christie</t>
  </si>
  <si>
    <t>Marketing Manager, North America</t>
  </si>
  <si>
    <t>christie@wingtiptoys.com</t>
  </si>
  <si>
    <t>O'Donnell</t>
  </si>
  <si>
    <t>Claire</t>
  </si>
  <si>
    <t>claire@wingtiptoys.com</t>
  </si>
  <si>
    <t>Tucker</t>
  </si>
  <si>
    <t>Lance</t>
  </si>
  <si>
    <t>Sales Manager, North America</t>
  </si>
  <si>
    <t>lance@wingtiptoys.com</t>
  </si>
  <si>
    <t>Weber</t>
  </si>
  <si>
    <t>martin@wingtiptoys.com</t>
  </si>
  <si>
    <t>West</t>
  </si>
  <si>
    <t>General Manager</t>
  </si>
  <si>
    <t>paul@wingtiptoys.com</t>
  </si>
  <si>
    <t>Alverca</t>
  </si>
  <si>
    <t>Luis</t>
  </si>
  <si>
    <t>Plant Manager, Mexico</t>
  </si>
  <si>
    <t>luis@wingtiptoys.com</t>
  </si>
  <si>
    <t>Garcia</t>
  </si>
  <si>
    <t>Cesar</t>
  </si>
  <si>
    <t>Quality Manager, Mexico</t>
  </si>
  <si>
    <t>cesar@wingtiptoys.com</t>
  </si>
  <si>
    <t>Dupont-Roc</t>
  </si>
  <si>
    <t>Patrice</t>
  </si>
  <si>
    <t>Sales Manager, EMEA, France</t>
  </si>
  <si>
    <t>patrice@wingtiptoys.com</t>
  </si>
  <si>
    <t>Valle</t>
  </si>
  <si>
    <t>Esther</t>
  </si>
  <si>
    <t>Marketing Manager, EMEA, France</t>
  </si>
  <si>
    <t>esther@wingtiptoys.com</t>
  </si>
  <si>
    <t>Rapier</t>
  </si>
  <si>
    <t>Simon</t>
  </si>
  <si>
    <t>Manager, France</t>
  </si>
  <si>
    <t>simon@wingtiptoys.com</t>
  </si>
  <si>
    <t>USB YPKP</t>
  </si>
  <si>
    <t>BANDUNG</t>
  </si>
  <si>
    <t>No</t>
  </si>
  <si>
    <t>Nama</t>
  </si>
  <si>
    <t>Alamat</t>
  </si>
  <si>
    <t>Budi</t>
  </si>
  <si>
    <t>Bandung</t>
  </si>
  <si>
    <t>Dina</t>
  </si>
  <si>
    <t>Ria</t>
  </si>
  <si>
    <t>ProductID</t>
  </si>
  <si>
    <t>Price</t>
  </si>
  <si>
    <t>Extended Price</t>
  </si>
  <si>
    <t>Discounted Price</t>
  </si>
  <si>
    <t>Exam 3</t>
  </si>
  <si>
    <t>Part Number</t>
  </si>
  <si>
    <t>Part Descrption</t>
  </si>
  <si>
    <t>Country</t>
  </si>
  <si>
    <t>Identifier</t>
  </si>
  <si>
    <t>Airport</t>
  </si>
  <si>
    <t>GBR-165-LHR</t>
  </si>
  <si>
    <t>Rudder Bolt</t>
  </si>
  <si>
    <t>GBR-178-LHR</t>
  </si>
  <si>
    <t>Aileron</t>
  </si>
  <si>
    <t>USA-120-LAX</t>
  </si>
  <si>
    <t>Stabilizer Bolts</t>
  </si>
  <si>
    <t>USA-896-DFW</t>
  </si>
  <si>
    <t>Elevators</t>
  </si>
  <si>
    <t>UAE-675-DBX</t>
  </si>
  <si>
    <t>Turbine Engline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</si>
</sst>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/d/yyyy;;"/>
    <numFmt numFmtId="166" formatCode="&quot;$&quot;#,##0.00;\(&quot;$&quot;#,##0.00\)"/>
    <numFmt numFmtId="167" formatCode="&quot;$&quot;#,##0.00"/>
    <numFmt numFmtId="168" formatCode="_(&quot;$&quot;* #,##0.00_);_(&quot;$&quot;* \(#,##0.00\);_(&quot;$&quot;* &quot;-&quot;??_);_(@_)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b/>
      <sz val="20"/>
      <color indexed="14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color indexed="55"/>
      <name val="Verdana"/>
      <family val="2"/>
    </font>
    <font>
      <b/>
      <sz val="10"/>
      <name val="Verdana"/>
      <family val="2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MS Sans Serif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8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name val="MS Sans Serif"/>
      <family val="2"/>
    </font>
    <font>
      <b/>
      <sz val="10"/>
      <name val="MS Sans Serif"/>
      <family val="2"/>
    </font>
    <font>
      <b/>
      <sz val="12"/>
      <color theme="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/>
        <bgColor theme="5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6"/>
        <bgColor theme="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9"/>
        <bgColor theme="9"/>
      </patternFill>
    </fill>
    <fill>
      <patternFill patternType="solid">
        <fgColor rgb="FFC0C0C0"/>
        <bgColor rgb="FFC0C0C0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2EFDA"/>
        <bgColor rgb="FFE2EFDA"/>
      </patternFill>
    </fill>
    <fill>
      <patternFill patternType="solid">
        <fgColor theme="9" tint="0.39997558519241921"/>
        <bgColor indexed="64"/>
      </patternFill>
    </fill>
  </fills>
  <borders count="80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indexed="14"/>
      </left>
      <right/>
      <top style="thin">
        <color indexed="14"/>
      </top>
      <bottom/>
      <diagonal/>
    </border>
    <border>
      <left/>
      <right/>
      <top style="thin">
        <color indexed="14"/>
      </top>
      <bottom style="thin">
        <color indexed="64"/>
      </bottom>
      <diagonal/>
    </border>
    <border>
      <left/>
      <right/>
      <top style="thin">
        <color indexed="14"/>
      </top>
      <bottom/>
      <diagonal/>
    </border>
    <border>
      <left/>
      <right style="thin">
        <color indexed="14"/>
      </right>
      <top style="thin">
        <color indexed="1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1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14"/>
      </right>
      <top/>
      <bottom/>
      <diagonal/>
    </border>
    <border>
      <left style="thin">
        <color indexed="64"/>
      </left>
      <right/>
      <top style="hair">
        <color indexed="22"/>
      </top>
      <bottom style="thin">
        <color indexed="64"/>
      </bottom>
      <diagonal/>
    </border>
    <border>
      <left/>
      <right style="thin">
        <color indexed="64"/>
      </right>
      <top style="hair">
        <color indexed="2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14"/>
      </left>
      <right/>
      <top/>
      <bottom style="thin">
        <color indexed="14"/>
      </bottom>
      <diagonal/>
    </border>
    <border>
      <left/>
      <right/>
      <top/>
      <bottom style="thin">
        <color indexed="14"/>
      </bottom>
      <diagonal/>
    </border>
    <border>
      <left/>
      <right style="thin">
        <color indexed="14"/>
      </right>
      <top/>
      <bottom style="thin">
        <color indexed="1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55"/>
      </right>
      <top style="thin">
        <color indexed="64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64"/>
      </top>
      <bottom style="hair">
        <color indexed="55"/>
      </bottom>
      <diagonal/>
    </border>
    <border>
      <left style="hair">
        <color indexed="55"/>
      </left>
      <right style="thin">
        <color indexed="64"/>
      </right>
      <top style="thin">
        <color indexed="64"/>
      </top>
      <bottom style="hair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55"/>
      </bottom>
      <diagonal/>
    </border>
    <border>
      <left style="thin">
        <color indexed="64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hair">
        <color indexed="55"/>
      </right>
      <top style="hair">
        <color indexed="55"/>
      </top>
      <bottom style="thin">
        <color indexed="64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thin">
        <color indexed="64"/>
      </bottom>
      <diagonal/>
    </border>
    <border>
      <left style="hair">
        <color indexed="55"/>
      </left>
      <right style="thin">
        <color indexed="64"/>
      </right>
      <top style="hair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4"/>
      </left>
      <right/>
      <top style="thin">
        <color indexed="14"/>
      </top>
      <bottom style="thin">
        <color indexed="14"/>
      </bottom>
      <diagonal/>
    </border>
    <border>
      <left/>
      <right style="dotted">
        <color indexed="22"/>
      </right>
      <top style="thin">
        <color indexed="14"/>
      </top>
      <bottom style="thin">
        <color indexed="14"/>
      </bottom>
      <diagonal/>
    </border>
    <border>
      <left style="dotted">
        <color indexed="22"/>
      </left>
      <right/>
      <top style="thin">
        <color indexed="14"/>
      </top>
      <bottom style="thin">
        <color indexed="14"/>
      </bottom>
      <diagonal/>
    </border>
    <border>
      <left/>
      <right style="thin">
        <color indexed="14"/>
      </right>
      <top style="thin">
        <color indexed="14"/>
      </top>
      <bottom style="thin">
        <color indexed="14"/>
      </bottom>
      <diagonal/>
    </border>
    <border>
      <left/>
      <right style="dotted">
        <color indexed="22"/>
      </right>
      <top style="thin">
        <color indexed="14"/>
      </top>
      <bottom/>
      <diagonal/>
    </border>
    <border>
      <left style="dotted">
        <color indexed="22"/>
      </left>
      <right/>
      <top style="thin">
        <color indexed="14"/>
      </top>
      <bottom/>
      <diagonal/>
    </border>
    <border>
      <left/>
      <right style="dotted">
        <color indexed="22"/>
      </right>
      <top/>
      <bottom/>
      <diagonal/>
    </border>
    <border>
      <left style="dotted">
        <color indexed="22"/>
      </left>
      <right/>
      <top/>
      <bottom/>
      <diagonal/>
    </border>
    <border>
      <left/>
      <right style="dotted">
        <color indexed="22"/>
      </right>
      <top/>
      <bottom style="thin">
        <color indexed="14"/>
      </bottom>
      <diagonal/>
    </border>
    <border>
      <left style="dotted">
        <color indexed="22"/>
      </left>
      <right/>
      <top/>
      <bottom style="thin">
        <color indexed="14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5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 style="thin">
        <color theme="5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9" fontId="3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/>
    <xf numFmtId="0" fontId="17" fillId="0" borderId="0"/>
    <xf numFmtId="0" fontId="3" fillId="0" borderId="0"/>
    <xf numFmtId="0" fontId="24" fillId="0" borderId="0"/>
    <xf numFmtId="168" fontId="3" fillId="0" borderId="0" applyFont="0" applyFill="0" applyBorder="0" applyAlignment="0" applyProtection="0"/>
  </cellStyleXfs>
  <cellXfs count="177">
    <xf numFmtId="0" fontId="0" fillId="0" borderId="0" xfId="0"/>
    <xf numFmtId="14" fontId="0" fillId="0" borderId="0" xfId="0" applyNumberFormat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/>
    <xf numFmtId="1" fontId="0" fillId="0" borderId="0" xfId="0" applyNumberFormat="1"/>
    <xf numFmtId="0" fontId="1" fillId="5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5" fillId="0" borderId="0" xfId="2"/>
    <xf numFmtId="0" fontId="7" fillId="6" borderId="0" xfId="3" applyFont="1" applyFill="1" applyProtection="1">
      <protection locked="0"/>
    </xf>
    <xf numFmtId="0" fontId="7" fillId="0" borderId="0" xfId="3" applyFont="1" applyProtection="1">
      <protection locked="0"/>
    </xf>
    <xf numFmtId="0" fontId="7" fillId="0" borderId="0" xfId="3" applyFont="1"/>
    <xf numFmtId="0" fontId="9" fillId="0" borderId="4" xfId="3" applyFont="1" applyBorder="1" applyProtection="1">
      <protection locked="0"/>
    </xf>
    <xf numFmtId="0" fontId="7" fillId="0" borderId="5" xfId="3" applyFont="1" applyBorder="1" applyProtection="1">
      <protection locked="0"/>
    </xf>
    <xf numFmtId="0" fontId="9" fillId="0" borderId="6" xfId="3" applyFont="1" applyBorder="1" applyAlignment="1" applyProtection="1">
      <alignment horizontal="right"/>
      <protection locked="0"/>
    </xf>
    <xf numFmtId="0" fontId="7" fillId="0" borderId="7" xfId="3" applyFont="1" applyBorder="1" applyProtection="1">
      <protection locked="0"/>
    </xf>
    <xf numFmtId="0" fontId="9" fillId="0" borderId="8" xfId="3" applyFont="1" applyBorder="1" applyProtection="1">
      <protection locked="0"/>
    </xf>
    <xf numFmtId="164" fontId="7" fillId="7" borderId="9" xfId="3" applyNumberFormat="1" applyFont="1" applyFill="1" applyBorder="1"/>
    <xf numFmtId="0" fontId="9" fillId="0" borderId="10" xfId="3" applyFont="1" applyBorder="1" applyProtection="1">
      <protection locked="0"/>
    </xf>
    <xf numFmtId="1" fontId="7" fillId="0" borderId="11" xfId="3" applyNumberFormat="1" applyFont="1" applyBorder="1" applyAlignment="1" applyProtection="1">
      <alignment horizontal="left"/>
      <protection locked="0"/>
    </xf>
    <xf numFmtId="49" fontId="7" fillId="0" borderId="12" xfId="3" applyNumberFormat="1" applyFont="1" applyBorder="1" applyProtection="1">
      <protection locked="0"/>
    </xf>
    <xf numFmtId="0" fontId="9" fillId="0" borderId="0" xfId="3" applyFont="1" applyAlignment="1" applyProtection="1">
      <alignment horizontal="right"/>
      <protection locked="0"/>
    </xf>
    <xf numFmtId="0" fontId="7" fillId="0" borderId="11" xfId="3" applyFont="1" applyBorder="1" applyProtection="1">
      <protection locked="0"/>
    </xf>
    <xf numFmtId="0" fontId="7" fillId="0" borderId="13" xfId="3" applyFont="1" applyBorder="1" applyProtection="1">
      <protection locked="0"/>
    </xf>
    <xf numFmtId="0" fontId="9" fillId="0" borderId="14" xfId="3" applyFont="1" applyBorder="1" applyProtection="1">
      <protection locked="0"/>
    </xf>
    <xf numFmtId="164" fontId="7" fillId="7" borderId="15" xfId="3" applyNumberFormat="1" applyFont="1" applyFill="1" applyBorder="1"/>
    <xf numFmtId="49" fontId="7" fillId="0" borderId="11" xfId="3" applyNumberFormat="1" applyFont="1" applyBorder="1" applyProtection="1">
      <protection locked="0"/>
    </xf>
    <xf numFmtId="0" fontId="9" fillId="0" borderId="0" xfId="3" applyFont="1" applyProtection="1">
      <protection locked="0"/>
    </xf>
    <xf numFmtId="0" fontId="7" fillId="0" borderId="16" xfId="3" applyFont="1" applyBorder="1" applyProtection="1">
      <protection locked="0"/>
    </xf>
    <xf numFmtId="0" fontId="9" fillId="0" borderId="17" xfId="3" applyFont="1" applyBorder="1" applyProtection="1">
      <protection locked="0"/>
    </xf>
    <xf numFmtId="49" fontId="7" fillId="0" borderId="18" xfId="3" applyNumberFormat="1" applyFont="1" applyBorder="1" applyProtection="1">
      <protection locked="0"/>
    </xf>
    <xf numFmtId="0" fontId="9" fillId="0" borderId="18" xfId="3" applyFont="1" applyBorder="1" applyProtection="1">
      <protection locked="0"/>
    </xf>
    <xf numFmtId="0" fontId="7" fillId="0" borderId="18" xfId="3" applyFont="1" applyBorder="1" applyProtection="1">
      <protection locked="0"/>
    </xf>
    <xf numFmtId="0" fontId="7" fillId="0" borderId="19" xfId="3" applyFont="1" applyBorder="1" applyProtection="1">
      <protection locked="0"/>
    </xf>
    <xf numFmtId="0" fontId="7" fillId="0" borderId="12" xfId="3" applyFont="1" applyBorder="1" applyProtection="1">
      <protection locked="0"/>
    </xf>
    <xf numFmtId="0" fontId="10" fillId="0" borderId="20" xfId="3" applyFont="1" applyBorder="1" applyAlignment="1" applyProtection="1">
      <alignment horizontal="center" vertical="top"/>
      <protection locked="0"/>
    </xf>
    <xf numFmtId="0" fontId="10" fillId="0" borderId="21" xfId="3" applyFont="1" applyBorder="1" applyAlignment="1" applyProtection="1">
      <alignment horizontal="center" vertical="top"/>
      <protection locked="0"/>
    </xf>
    <xf numFmtId="0" fontId="10" fillId="0" borderId="22" xfId="3" applyFont="1" applyBorder="1" applyAlignment="1" applyProtection="1">
      <alignment horizontal="center" vertical="top"/>
      <protection locked="0"/>
    </xf>
    <xf numFmtId="0" fontId="7" fillId="0" borderId="0" xfId="3" applyFont="1" applyAlignment="1" applyProtection="1">
      <alignment vertical="top"/>
      <protection locked="0"/>
    </xf>
    <xf numFmtId="0" fontId="7" fillId="0" borderId="0" xfId="3" applyFont="1" applyAlignment="1">
      <alignment vertical="top"/>
    </xf>
    <xf numFmtId="14" fontId="7" fillId="0" borderId="23" xfId="3" applyNumberFormat="1" applyFont="1" applyBorder="1" applyProtection="1">
      <protection locked="0"/>
    </xf>
    <xf numFmtId="0" fontId="7" fillId="0" borderId="24" xfId="3" applyFont="1" applyBorder="1" applyProtection="1">
      <protection locked="0"/>
    </xf>
    <xf numFmtId="4" fontId="7" fillId="0" borderId="24" xfId="3" applyNumberFormat="1" applyFont="1" applyBorder="1" applyProtection="1">
      <protection locked="0"/>
    </xf>
    <xf numFmtId="4" fontId="7" fillId="0" borderId="24" xfId="3" applyNumberFormat="1" applyFont="1" applyBorder="1" applyAlignment="1" applyProtection="1">
      <alignment horizontal="right"/>
      <protection locked="0"/>
    </xf>
    <xf numFmtId="4" fontId="7" fillId="0" borderId="25" xfId="3" applyNumberFormat="1" applyFont="1" applyBorder="1" applyProtection="1">
      <protection locked="0"/>
    </xf>
    <xf numFmtId="4" fontId="7" fillId="8" borderId="26" xfId="3" applyNumberFormat="1" applyFont="1" applyFill="1" applyBorder="1"/>
    <xf numFmtId="14" fontId="7" fillId="0" borderId="27" xfId="3" applyNumberFormat="1" applyFont="1" applyBorder="1" applyProtection="1">
      <protection locked="0"/>
    </xf>
    <xf numFmtId="0" fontId="7" fillId="0" borderId="28" xfId="3" applyFont="1" applyBorder="1" applyProtection="1">
      <protection locked="0"/>
    </xf>
    <xf numFmtId="4" fontId="7" fillId="0" borderId="28" xfId="3" applyNumberFormat="1" applyFont="1" applyBorder="1" applyProtection="1">
      <protection locked="0"/>
    </xf>
    <xf numFmtId="4" fontId="7" fillId="0" borderId="28" xfId="3" applyNumberFormat="1" applyFont="1" applyBorder="1" applyAlignment="1" applyProtection="1">
      <alignment horizontal="right"/>
      <protection locked="0"/>
    </xf>
    <xf numFmtId="4" fontId="7" fillId="0" borderId="29" xfId="3" applyNumberFormat="1" applyFont="1" applyBorder="1" applyProtection="1">
      <protection locked="0"/>
    </xf>
    <xf numFmtId="4" fontId="7" fillId="8" borderId="30" xfId="3" applyNumberFormat="1" applyFont="1" applyFill="1" applyBorder="1"/>
    <xf numFmtId="14" fontId="7" fillId="0" borderId="31" xfId="3" applyNumberFormat="1" applyFont="1" applyBorder="1" applyProtection="1">
      <protection locked="0"/>
    </xf>
    <xf numFmtId="0" fontId="7" fillId="0" borderId="32" xfId="3" applyFont="1" applyBorder="1" applyProtection="1">
      <protection locked="0"/>
    </xf>
    <xf numFmtId="4" fontId="7" fillId="0" borderId="32" xfId="3" applyNumberFormat="1" applyFont="1" applyBorder="1" applyProtection="1">
      <protection locked="0"/>
    </xf>
    <xf numFmtId="4" fontId="7" fillId="0" borderId="32" xfId="3" applyNumberFormat="1" applyFont="1" applyBorder="1" applyAlignment="1" applyProtection="1">
      <alignment horizontal="right"/>
      <protection locked="0"/>
    </xf>
    <xf numFmtId="4" fontId="7" fillId="0" borderId="33" xfId="3" applyNumberFormat="1" applyFont="1" applyBorder="1" applyProtection="1">
      <protection locked="0"/>
    </xf>
    <xf numFmtId="4" fontId="7" fillId="8" borderId="34" xfId="3" applyNumberFormat="1" applyFont="1" applyFill="1" applyBorder="1"/>
    <xf numFmtId="14" fontId="7" fillId="0" borderId="0" xfId="3" applyNumberFormat="1" applyFont="1" applyProtection="1">
      <protection locked="0"/>
    </xf>
    <xf numFmtId="4" fontId="7" fillId="9" borderId="20" xfId="3" applyNumberFormat="1" applyFont="1" applyFill="1" applyBorder="1"/>
    <xf numFmtId="4" fontId="7" fillId="9" borderId="20" xfId="3" applyNumberFormat="1" applyFont="1" applyFill="1" applyBorder="1" applyAlignment="1">
      <alignment horizontal="right"/>
    </xf>
    <xf numFmtId="4" fontId="7" fillId="9" borderId="21" xfId="3" applyNumberFormat="1" applyFont="1" applyFill="1" applyBorder="1"/>
    <xf numFmtId="4" fontId="11" fillId="10" borderId="20" xfId="3" applyNumberFormat="1" applyFont="1" applyFill="1" applyBorder="1" applyProtection="1">
      <protection locked="0"/>
    </xf>
    <xf numFmtId="4" fontId="7" fillId="11" borderId="35" xfId="3" applyNumberFormat="1" applyFont="1" applyFill="1" applyBorder="1"/>
    <xf numFmtId="4" fontId="7" fillId="0" borderId="36" xfId="3" applyNumberFormat="1" applyFont="1" applyBorder="1" applyProtection="1">
      <protection locked="0"/>
    </xf>
    <xf numFmtId="4" fontId="7" fillId="7" borderId="20" xfId="3" applyNumberFormat="1" applyFont="1" applyFill="1" applyBorder="1"/>
    <xf numFmtId="0" fontId="4" fillId="0" borderId="0" xfId="0" applyFont="1"/>
    <xf numFmtId="4" fontId="0" fillId="0" borderId="0" xfId="0" applyNumberFormat="1"/>
    <xf numFmtId="0" fontId="14" fillId="12" borderId="47" xfId="0" applyFont="1" applyFill="1" applyBorder="1" applyAlignment="1">
      <alignment horizontal="left"/>
    </xf>
    <xf numFmtId="0" fontId="14" fillId="12" borderId="48" xfId="0" applyFont="1" applyFill="1" applyBorder="1" applyAlignment="1">
      <alignment horizontal="center"/>
    </xf>
    <xf numFmtId="0" fontId="14" fillId="12" borderId="49" xfId="0" applyFont="1" applyFill="1" applyBorder="1" applyAlignment="1">
      <alignment horizontal="center"/>
    </xf>
    <xf numFmtId="0" fontId="14" fillId="0" borderId="50" xfId="0" applyFont="1" applyBorder="1" applyAlignment="1">
      <alignment horizontal="left"/>
    </xf>
    <xf numFmtId="0" fontId="15" fillId="0" borderId="0" xfId="0" applyFont="1" applyAlignment="1">
      <alignment horizontal="right"/>
    </xf>
    <xf numFmtId="2" fontId="15" fillId="0" borderId="51" xfId="1" applyNumberFormat="1" applyFont="1" applyFill="1" applyBorder="1" applyAlignment="1"/>
    <xf numFmtId="0" fontId="14" fillId="0" borderId="52" xfId="0" applyFont="1" applyBorder="1" applyAlignment="1">
      <alignment horizontal="left"/>
    </xf>
    <xf numFmtId="0" fontId="15" fillId="0" borderId="53" xfId="0" applyFont="1" applyBorder="1"/>
    <xf numFmtId="0" fontId="15" fillId="0" borderId="54" xfId="0" applyFont="1" applyBorder="1"/>
    <xf numFmtId="0" fontId="0" fillId="0" borderId="0" xfId="0" applyAlignment="1">
      <alignment horizontal="left"/>
    </xf>
    <xf numFmtId="3" fontId="0" fillId="0" borderId="0" xfId="0" applyNumberForma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5" fillId="0" borderId="0" xfId="0" applyFont="1"/>
    <xf numFmtId="4" fontId="15" fillId="0" borderId="0" xfId="0" applyNumberFormat="1" applyFont="1" applyAlignment="1">
      <alignment vertical="center"/>
    </xf>
    <xf numFmtId="0" fontId="14" fillId="0" borderId="0" xfId="0" applyFont="1"/>
    <xf numFmtId="4" fontId="15" fillId="0" borderId="0" xfId="0" applyNumberFormat="1" applyFont="1"/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17" xfId="3" applyFont="1" applyBorder="1" applyProtection="1">
      <protection locked="0"/>
    </xf>
    <xf numFmtId="0" fontId="7" fillId="0" borderId="45" xfId="3" applyFont="1" applyBorder="1" applyProtection="1">
      <protection locked="0"/>
    </xf>
    <xf numFmtId="0" fontId="7" fillId="0" borderId="46" xfId="3" applyFont="1" applyBorder="1" applyProtection="1">
      <protection locked="0"/>
    </xf>
    <xf numFmtId="0" fontId="7" fillId="0" borderId="19" xfId="3" applyFont="1" applyBorder="1" applyProtection="1">
      <protection locked="0"/>
    </xf>
    <xf numFmtId="0" fontId="7" fillId="0" borderId="4" xfId="3" applyFont="1" applyBorder="1" applyProtection="1">
      <protection locked="0"/>
    </xf>
    <xf numFmtId="0" fontId="7" fillId="0" borderId="41" xfId="3" applyFont="1" applyBorder="1" applyProtection="1">
      <protection locked="0"/>
    </xf>
    <xf numFmtId="0" fontId="7" fillId="0" borderId="42" xfId="3" applyFont="1" applyBorder="1" applyProtection="1">
      <protection locked="0"/>
    </xf>
    <xf numFmtId="0" fontId="7" fillId="0" borderId="7" xfId="3" applyFont="1" applyBorder="1" applyProtection="1">
      <protection locked="0"/>
    </xf>
    <xf numFmtId="0" fontId="7" fillId="0" borderId="10" xfId="3" applyFont="1" applyBorder="1" applyProtection="1">
      <protection locked="0"/>
    </xf>
    <xf numFmtId="0" fontId="7" fillId="0" borderId="43" xfId="3" applyFont="1" applyBorder="1" applyProtection="1">
      <protection locked="0"/>
    </xf>
    <xf numFmtId="0" fontId="7" fillId="0" borderId="44" xfId="3" applyFont="1" applyBorder="1" applyProtection="1">
      <protection locked="0"/>
    </xf>
    <xf numFmtId="0" fontId="7" fillId="0" borderId="13" xfId="3" applyFont="1" applyBorder="1" applyProtection="1">
      <protection locked="0"/>
    </xf>
    <xf numFmtId="0" fontId="8" fillId="0" borderId="0" xfId="3" applyFont="1" applyAlignment="1" applyProtection="1">
      <alignment horizontal="center"/>
      <protection locked="0"/>
    </xf>
    <xf numFmtId="0" fontId="12" fillId="0" borderId="16" xfId="3" applyFont="1" applyBorder="1" applyAlignment="1" applyProtection="1">
      <alignment horizontal="right"/>
      <protection locked="0"/>
    </xf>
    <xf numFmtId="0" fontId="12" fillId="0" borderId="0" xfId="3" applyFont="1" applyAlignment="1" applyProtection="1">
      <alignment horizontal="right"/>
      <protection locked="0"/>
    </xf>
    <xf numFmtId="0" fontId="7" fillId="0" borderId="0" xfId="3" applyFont="1" applyProtection="1">
      <protection locked="0"/>
    </xf>
    <xf numFmtId="0" fontId="12" fillId="0" borderId="37" xfId="3" applyFont="1" applyBorder="1" applyProtection="1">
      <protection locked="0"/>
    </xf>
    <xf numFmtId="0" fontId="12" fillId="0" borderId="38" xfId="3" applyFont="1" applyBorder="1" applyProtection="1">
      <protection locked="0"/>
    </xf>
    <xf numFmtId="0" fontId="12" fillId="0" borderId="39" xfId="3" applyFont="1" applyBorder="1" applyProtection="1">
      <protection locked="0"/>
    </xf>
    <xf numFmtId="0" fontId="12" fillId="0" borderId="40" xfId="3" applyFont="1" applyBorder="1" applyProtection="1">
      <protection locked="0"/>
    </xf>
    <xf numFmtId="0" fontId="2" fillId="4" borderId="0" xfId="0" applyFont="1" applyFill="1" applyAlignment="1">
      <alignment horizontal="center"/>
    </xf>
    <xf numFmtId="0" fontId="18" fillId="0" borderId="55" xfId="4" applyFont="1" applyBorder="1" applyAlignment="1">
      <alignment horizontal="center" vertical="center"/>
    </xf>
    <xf numFmtId="0" fontId="19" fillId="0" borderId="55" xfId="4" applyFont="1" applyBorder="1" applyAlignment="1">
      <alignment horizontal="center" vertical="center"/>
    </xf>
    <xf numFmtId="0" fontId="18" fillId="15" borderId="55" xfId="4" applyFont="1" applyFill="1" applyBorder="1" applyAlignment="1">
      <alignment horizontal="center" vertical="center"/>
    </xf>
    <xf numFmtId="0" fontId="17" fillId="0" borderId="0" xfId="4"/>
    <xf numFmtId="0" fontId="20" fillId="0" borderId="56" xfId="4" applyFont="1" applyBorder="1" applyAlignment="1">
      <alignment vertical="center" wrapText="1"/>
    </xf>
    <xf numFmtId="166" fontId="20" fillId="0" borderId="56" xfId="4" applyNumberFormat="1" applyFont="1" applyBorder="1" applyAlignment="1">
      <alignment horizontal="right" vertical="center" wrapText="1"/>
    </xf>
    <xf numFmtId="166" fontId="20" fillId="0" borderId="57" xfId="4" applyNumberFormat="1" applyFont="1" applyBorder="1" applyAlignment="1">
      <alignment vertical="center" wrapText="1"/>
    </xf>
    <xf numFmtId="166" fontId="20" fillId="0" borderId="56" xfId="4" applyNumberFormat="1" applyFont="1" applyBorder="1" applyAlignment="1">
      <alignment vertical="center" wrapText="1"/>
    </xf>
    <xf numFmtId="0" fontId="21" fillId="0" borderId="56" xfId="4" applyFont="1" applyBorder="1" applyAlignment="1">
      <alignment vertical="center" wrapText="1"/>
    </xf>
    <xf numFmtId="0" fontId="20" fillId="0" borderId="58" xfId="4" applyFont="1" applyBorder="1" applyAlignment="1">
      <alignment vertical="center" wrapText="1"/>
    </xf>
    <xf numFmtId="0" fontId="21" fillId="0" borderId="58" xfId="4" applyFont="1" applyBorder="1" applyAlignment="1">
      <alignment vertical="center" wrapText="1"/>
    </xf>
    <xf numFmtId="166" fontId="20" fillId="0" borderId="58" xfId="4" applyNumberFormat="1" applyFont="1" applyBorder="1" applyAlignment="1">
      <alignment horizontal="right" vertical="center" wrapText="1"/>
    </xf>
    <xf numFmtId="166" fontId="20" fillId="0" borderId="58" xfId="4" applyNumberFormat="1" applyFont="1" applyBorder="1" applyAlignment="1">
      <alignment vertical="center" wrapText="1"/>
    </xf>
    <xf numFmtId="0" fontId="20" fillId="0" borderId="58" xfId="0" applyFont="1" applyBorder="1" applyAlignment="1">
      <alignment vertical="center" wrapText="1"/>
    </xf>
    <xf numFmtId="166" fontId="20" fillId="0" borderId="58" xfId="0" applyNumberFormat="1" applyFont="1" applyBorder="1" applyAlignment="1">
      <alignment horizontal="right" vertical="center" wrapText="1"/>
    </xf>
    <xf numFmtId="166" fontId="20" fillId="0" borderId="58" xfId="0" applyNumberFormat="1" applyFont="1" applyBorder="1" applyAlignment="1">
      <alignment vertical="center" wrapText="1"/>
    </xf>
    <xf numFmtId="166" fontId="20" fillId="0" borderId="0" xfId="4" applyNumberFormat="1" applyFont="1" applyAlignment="1">
      <alignment horizontal="right" vertical="center" wrapText="1"/>
    </xf>
    <xf numFmtId="0" fontId="3" fillId="0" borderId="0" xfId="5"/>
    <xf numFmtId="0" fontId="22" fillId="0" borderId="0" xfId="5" applyFont="1"/>
    <xf numFmtId="0" fontId="3" fillId="13" borderId="61" xfId="5" applyFill="1" applyBorder="1"/>
    <xf numFmtId="0" fontId="3" fillId="13" borderId="62" xfId="5" applyFill="1" applyBorder="1"/>
    <xf numFmtId="0" fontId="13" fillId="13" borderId="62" xfId="5" applyFont="1" applyFill="1" applyBorder="1"/>
    <xf numFmtId="0" fontId="3" fillId="13" borderId="63" xfId="5" applyFill="1" applyBorder="1"/>
    <xf numFmtId="0" fontId="13" fillId="13" borderId="64" xfId="5" applyFont="1" applyFill="1" applyBorder="1"/>
    <xf numFmtId="0" fontId="3" fillId="13" borderId="0" xfId="5" applyFill="1"/>
    <xf numFmtId="18" fontId="3" fillId="13" borderId="0" xfId="5" applyNumberFormat="1" applyFill="1"/>
    <xf numFmtId="18" fontId="3" fillId="13" borderId="65" xfId="5" applyNumberFormat="1" applyFill="1" applyBorder="1"/>
    <xf numFmtId="0" fontId="3" fillId="13" borderId="64" xfId="5" applyFill="1" applyBorder="1"/>
    <xf numFmtId="0" fontId="3" fillId="0" borderId="66" xfId="5" applyBorder="1"/>
    <xf numFmtId="0" fontId="3" fillId="0" borderId="60" xfId="5" applyBorder="1"/>
    <xf numFmtId="0" fontId="3" fillId="0" borderId="67" xfId="5" applyBorder="1"/>
    <xf numFmtId="0" fontId="3" fillId="0" borderId="68" xfId="5" applyBorder="1"/>
    <xf numFmtId="0" fontId="3" fillId="0" borderId="65" xfId="5" applyBorder="1"/>
    <xf numFmtId="0" fontId="3" fillId="13" borderId="69" xfId="5" applyFill="1" applyBorder="1"/>
    <xf numFmtId="0" fontId="3" fillId="13" borderId="70" xfId="5" applyFill="1" applyBorder="1"/>
    <xf numFmtId="0" fontId="3" fillId="0" borderId="71" xfId="5" applyBorder="1"/>
    <xf numFmtId="0" fontId="3" fillId="0" borderId="70" xfId="5" applyBorder="1"/>
    <xf numFmtId="0" fontId="3" fillId="0" borderId="72" xfId="5" applyBorder="1"/>
    <xf numFmtId="0" fontId="0" fillId="0" borderId="59" xfId="0" applyBorder="1"/>
    <xf numFmtId="0" fontId="0" fillId="0" borderId="73" xfId="0" applyBorder="1"/>
    <xf numFmtId="0" fontId="0" fillId="0" borderId="74" xfId="0" applyBorder="1"/>
    <xf numFmtId="0" fontId="0" fillId="0" borderId="75" xfId="0" applyBorder="1"/>
    <xf numFmtId="0" fontId="0" fillId="16" borderId="76" xfId="0" applyFill="1" applyBorder="1"/>
    <xf numFmtId="0" fontId="0" fillId="0" borderId="76" xfId="0" applyBorder="1"/>
    <xf numFmtId="0" fontId="0" fillId="16" borderId="77" xfId="0" applyFill="1" applyBorder="1"/>
    <xf numFmtId="0" fontId="0" fillId="0" borderId="77" xfId="0" applyBorder="1"/>
    <xf numFmtId="0" fontId="1" fillId="14" borderId="0" xfId="0" applyFont="1" applyFill="1" applyBorder="1"/>
    <xf numFmtId="0" fontId="1" fillId="14" borderId="78" xfId="0" applyFont="1" applyFill="1" applyBorder="1"/>
    <xf numFmtId="0" fontId="16" fillId="17" borderId="0" xfId="0" applyFont="1" applyFill="1"/>
    <xf numFmtId="0" fontId="23" fillId="18" borderId="0" xfId="0" applyFont="1" applyFill="1" applyAlignment="1">
      <alignment horizontal="left"/>
    </xf>
    <xf numFmtId="0" fontId="25" fillId="0" borderId="0" xfId="6" applyFont="1"/>
    <xf numFmtId="167" fontId="25" fillId="0" borderId="0" xfId="6" applyNumberFormat="1" applyFont="1"/>
    <xf numFmtId="1" fontId="25" fillId="0" borderId="0" xfId="6" applyNumberFormat="1" applyFont="1"/>
    <xf numFmtId="2" fontId="25" fillId="0" borderId="0" xfId="6" applyNumberFormat="1" applyFont="1"/>
    <xf numFmtId="0" fontId="24" fillId="0" borderId="0" xfId="6"/>
    <xf numFmtId="167" fontId="24" fillId="0" borderId="0" xfId="6" applyNumberFormat="1"/>
    <xf numFmtId="1" fontId="24" fillId="0" borderId="0" xfId="6" applyNumberFormat="1"/>
    <xf numFmtId="2" fontId="24" fillId="0" borderId="0" xfId="6" applyNumberFormat="1"/>
    <xf numFmtId="0" fontId="0" fillId="19" borderId="78" xfId="0" applyFill="1" applyBorder="1"/>
    <xf numFmtId="0" fontId="1" fillId="14" borderId="0" xfId="0" applyFont="1" applyFill="1"/>
    <xf numFmtId="14" fontId="26" fillId="20" borderId="66" xfId="0" applyNumberFormat="1" applyFont="1" applyFill="1" applyBorder="1" applyAlignment="1">
      <alignment horizontal="center"/>
    </xf>
    <xf numFmtId="0" fontId="26" fillId="20" borderId="66" xfId="0" applyFont="1" applyFill="1" applyBorder="1" applyAlignment="1">
      <alignment horizontal="center"/>
    </xf>
    <xf numFmtId="0" fontId="26" fillId="20" borderId="79" xfId="0" applyFont="1" applyFill="1" applyBorder="1" applyAlignment="1">
      <alignment horizontal="center"/>
    </xf>
    <xf numFmtId="14" fontId="0" fillId="0" borderId="66" xfId="0" applyNumberFormat="1" applyBorder="1" applyAlignment="1">
      <alignment horizontal="right"/>
    </xf>
    <xf numFmtId="0" fontId="0" fillId="0" borderId="66" xfId="0" applyBorder="1"/>
    <xf numFmtId="0" fontId="0" fillId="0" borderId="79" xfId="0" applyBorder="1"/>
    <xf numFmtId="14" fontId="0" fillId="0" borderId="73" xfId="0" applyNumberFormat="1" applyBorder="1" applyAlignment="1">
      <alignment horizontal="right"/>
    </xf>
  </cellXfs>
  <cellStyles count="8">
    <cellStyle name="Currency 2" xfId="7" xr:uid="{7A695768-58CF-4855-837A-A84BF700094C}"/>
    <cellStyle name="Hyperlink" xfId="2" builtinId="8"/>
    <cellStyle name="Normal" xfId="0" builtinId="0"/>
    <cellStyle name="Normal 2" xfId="3" xr:uid="{F2007994-AD8B-431F-9B74-9D2E27470B46}"/>
    <cellStyle name="Normal 2 2" xfId="4" xr:uid="{48944FD5-E2AB-4FA9-B755-B0ED2499120A}"/>
    <cellStyle name="Normal 2 2 2" xfId="5" xr:uid="{B9975A05-1D1A-4701-9AA9-53F98303F274}"/>
    <cellStyle name="Normal 4" xfId="6" xr:uid="{949EEEF1-44AD-45A0-BD89-E33326046C16}"/>
    <cellStyle name="Percent" xfId="1" builtinId="5"/>
  </cellStyles>
  <dxfs count="89">
    <dxf>
      <font>
        <color rgb="FF9C5700"/>
      </font>
      <fill>
        <patternFill>
          <bgColor rgb="FFFFEB9C"/>
        </patternFill>
      </fill>
    </dxf>
    <dxf>
      <fill>
        <patternFill patternType="solid">
          <fgColor rgb="FFE2EFDA"/>
          <bgColor rgb="FFE2EFDA"/>
        </patternFill>
      </fill>
      <border diagonalUp="0" diagonalDown="0">
        <left style="thin">
          <color theme="5"/>
        </left>
        <right/>
        <top style="thin">
          <color theme="9" tint="0.39997558519241921"/>
        </top>
        <bottom/>
        <vertical/>
        <horizontal/>
      </border>
    </dxf>
    <dxf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5"/>
        </left>
        <right/>
        <top style="thin">
          <color theme="9" tint="0.39997558519241921"/>
        </top>
        <bottom/>
        <vertical/>
        <horizontal/>
      </border>
    </dxf>
    <dxf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5"/>
        </left>
        <right/>
        <top style="thin">
          <color theme="9" tint="0.39997558519241921"/>
        </top>
        <bottom/>
        <vertical/>
        <horizontal/>
      </border>
    </dxf>
    <dxf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5"/>
        </left>
        <right/>
        <top style="thin">
          <color theme="9" tint="0.39997558519241921"/>
        </top>
        <bottom/>
        <vertical/>
        <horizontal/>
      </border>
    </dxf>
    <dxf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5"/>
        </left>
        <right/>
        <top style="thin">
          <color theme="9" tint="0.39997558519241921"/>
        </top>
        <bottom/>
        <vertical/>
        <horizontal/>
      </border>
    </dxf>
    <dxf>
      <fill>
        <patternFill patternType="solid">
          <fgColor theme="9" tint="0.79998168889431442"/>
          <bgColor theme="9" tint="0.79998168889431442"/>
        </patternFill>
      </fill>
      <border diagonalUp="0" diagonalDown="0">
        <left/>
        <right/>
        <top style="thin">
          <color theme="9" tint="0.39997558519241921"/>
        </top>
        <bottom/>
        <vertical/>
        <horizontal/>
      </border>
    </dxf>
    <dxf>
      <border outline="0"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</border>
    </dxf>
    <dxf>
      <fill>
        <patternFill patternType="solid">
          <fgColor rgb="FFE2EFDA"/>
          <bgColor rgb="FFE2EFDA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9"/>
          <bgColor theme="9"/>
        </patternFill>
      </fill>
    </dxf>
    <dxf>
      <fill>
        <patternFill patternType="solid">
          <fgColor rgb="FFE2EFDA"/>
          <bgColor rgb="FFE2EFDA"/>
        </patternFill>
      </fill>
      <border diagonalUp="0" diagonalDown="0">
        <left style="thin">
          <color theme="5"/>
        </left>
        <right/>
        <top style="thin">
          <color theme="9" tint="0.39997558519241921"/>
        </top>
        <bottom/>
        <vertical/>
        <horizontal/>
      </border>
    </dxf>
    <dxf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5"/>
        </left>
        <right/>
        <top style="thin">
          <color theme="9" tint="0.39997558519241921"/>
        </top>
        <bottom/>
        <vertical/>
        <horizontal/>
      </border>
    </dxf>
    <dxf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5"/>
        </left>
        <right/>
        <top style="thin">
          <color theme="9" tint="0.39997558519241921"/>
        </top>
        <bottom/>
        <vertical/>
        <horizontal/>
      </border>
    </dxf>
    <dxf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5"/>
        </left>
        <right/>
        <top style="thin">
          <color theme="9" tint="0.39997558519241921"/>
        </top>
        <bottom/>
        <vertical/>
        <horizontal/>
      </border>
    </dxf>
    <dxf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5"/>
        </left>
        <right/>
        <top style="thin">
          <color theme="9" tint="0.39997558519241921"/>
        </top>
        <bottom/>
        <vertical/>
        <horizontal/>
      </border>
    </dxf>
    <dxf>
      <fill>
        <patternFill patternType="solid">
          <fgColor theme="9" tint="0.79998168889431442"/>
          <bgColor theme="9" tint="0.79998168889431442"/>
        </patternFill>
      </fill>
      <border diagonalUp="0" diagonalDown="0">
        <left/>
        <right/>
        <top style="thin">
          <color theme="9" tint="0.39997558519241921"/>
        </top>
        <bottom/>
        <vertical/>
        <horizontal/>
      </border>
    </dxf>
    <dxf>
      <border outline="0"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</border>
    </dxf>
    <dxf>
      <fill>
        <patternFill patternType="solid">
          <fgColor rgb="FFE2EFDA"/>
          <bgColor rgb="FFE2EFDA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9"/>
          <bgColor theme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9"/>
          <bgColor theme="9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5"/>
        </left>
        <right/>
        <top style="thin">
          <color theme="9" tint="0.39997558519241921"/>
        </top>
        <bottom/>
        <vertical/>
        <horizontal/>
      </border>
    </dxf>
    <dxf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5"/>
        </left>
        <right/>
        <top style="thin">
          <color theme="9" tint="0.39997558519241921"/>
        </top>
        <bottom/>
        <vertical/>
        <horizontal/>
      </border>
    </dxf>
    <dxf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5"/>
        </left>
        <right/>
        <top style="thin">
          <color theme="9" tint="0.39997558519241921"/>
        </top>
        <bottom/>
        <vertical/>
        <horizontal/>
      </border>
    </dxf>
    <dxf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5"/>
        </left>
        <right/>
        <top style="thin">
          <color theme="9" tint="0.39997558519241921"/>
        </top>
        <bottom/>
        <vertical/>
        <horizontal/>
      </border>
    </dxf>
    <dxf>
      <fill>
        <patternFill patternType="solid">
          <fgColor theme="9" tint="0.79998168889431442"/>
          <bgColor theme="9" tint="0.79998168889431442"/>
        </patternFill>
      </fill>
      <border diagonalUp="0" diagonalDown="0">
        <left/>
        <right/>
        <top style="thin">
          <color theme="9" tint="0.39997558519241921"/>
        </top>
        <bottom/>
        <vertical/>
        <horizontal/>
      </border>
    </dxf>
    <dxf>
      <border outline="0">
        <left style="thin">
          <color theme="9" tint="0.39997558519241921"/>
        </left>
        <right style="thin">
          <color theme="9" tint="0.39997558519241921"/>
        </right>
        <top style="thin">
          <color theme="9" tint="0.39997558519241921"/>
        </top>
        <bottom style="thin">
          <color theme="9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6" formatCode="&quot;$&quot;#,##0.00;\(&quot;$&quot;#,##0.00\)"/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166" formatCode="&quot;$&quot;#,##0.00;\(&quot;$&quot;#,##0.00\)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6" formatCode="&quot;$&quot;#,##0.00;\(&quot;$&quot;#,##0.00\)"/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166" formatCode="&quot;$&quot;#,##0.00;\(&quot;$&quot;#,##0.00\)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6" formatCode="&quot;$&quot;#,##0.00;\(&quot;$&quot;#,##0.00\)"/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166" formatCode="&quot;$&quot;#,##0.00;\(&quot;$&quot;#,##0.00\)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/>
      </border>
      <protection locked="1" hidden="0"/>
    </dxf>
    <dxf>
      <border outline="0">
        <top style="thin">
          <color rgb="FFD0D7E5"/>
        </top>
      </border>
    </dxf>
    <dxf>
      <border outline="0">
        <bottom style="thin">
          <color auto="1"/>
        </bottom>
      </border>
    </dxf>
    <dxf>
      <border outline="0">
        <top style="thin">
          <color auto="1"/>
        </top>
        <bottom style="thin">
          <color rgb="FFD0D7E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numFmt numFmtId="1" formatCode="0"/>
    </dxf>
    <dxf>
      <numFmt numFmtId="0" formatCode="General"/>
    </dxf>
    <dxf>
      <numFmt numFmtId="165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Fall Sales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Sales!$B$1</c:f>
              <c:strCache>
                <c:ptCount val="1"/>
                <c:pt idx="0">
                  <c:v>September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Sales!$A$2:$A$19</c:f>
              <c:strCache>
                <c:ptCount val="18"/>
                <c:pt idx="0">
                  <c:v>Berry bushes</c:v>
                </c:pt>
                <c:pt idx="1">
                  <c:v>Bonsai supplies</c:v>
                </c:pt>
                <c:pt idx="2">
                  <c:v>Bulbs</c:v>
                </c:pt>
                <c:pt idx="3">
                  <c:v>Cacti</c:v>
                </c:pt>
                <c:pt idx="4">
                  <c:v>Carnivorous</c:v>
                </c:pt>
                <c:pt idx="5">
                  <c:v>Fertilizers</c:v>
                </c:pt>
                <c:pt idx="6">
                  <c:v>Flowers</c:v>
                </c:pt>
                <c:pt idx="7">
                  <c:v>Grasses</c:v>
                </c:pt>
                <c:pt idx="8">
                  <c:v>Ground covers</c:v>
                </c:pt>
                <c:pt idx="9">
                  <c:v>Herbs</c:v>
                </c:pt>
                <c:pt idx="10">
                  <c:v>Pest control</c:v>
                </c:pt>
                <c:pt idx="11">
                  <c:v>Rhododendron</c:v>
                </c:pt>
                <c:pt idx="12">
                  <c:v>Roses</c:v>
                </c:pt>
                <c:pt idx="13">
                  <c:v>Shrubs/hedges</c:v>
                </c:pt>
                <c:pt idx="14">
                  <c:v>Soils/sand</c:v>
                </c:pt>
                <c:pt idx="15">
                  <c:v>Tools</c:v>
                </c:pt>
                <c:pt idx="16">
                  <c:v>Trees</c:v>
                </c:pt>
                <c:pt idx="17">
                  <c:v>Wetland plants</c:v>
                </c:pt>
              </c:strCache>
            </c:strRef>
          </c:cat>
          <c:val>
            <c:numRef>
              <c:f>Sales!$B$2:$B$19</c:f>
              <c:numCache>
                <c:formatCode>#,##0.00</c:formatCode>
                <c:ptCount val="18"/>
                <c:pt idx="0">
                  <c:v>421.68000000000006</c:v>
                </c:pt>
                <c:pt idx="1">
                  <c:v>196.44800000000004</c:v>
                </c:pt>
                <c:pt idx="2">
                  <c:v>1786.5008</c:v>
                </c:pt>
                <c:pt idx="3">
                  <c:v>133.28</c:v>
                </c:pt>
                <c:pt idx="4">
                  <c:v>150.41600000000003</c:v>
                </c:pt>
                <c:pt idx="5">
                  <c:v>360.24799999999999</c:v>
                </c:pt>
                <c:pt idx="6">
                  <c:v>1330.8400000000001</c:v>
                </c:pt>
                <c:pt idx="7">
                  <c:v>376.20800000000003</c:v>
                </c:pt>
                <c:pt idx="8">
                  <c:v>477.73600000000005</c:v>
                </c:pt>
                <c:pt idx="9">
                  <c:v>794.13600000000008</c:v>
                </c:pt>
                <c:pt idx="10">
                  <c:v>1592.7856000000004</c:v>
                </c:pt>
                <c:pt idx="11">
                  <c:v>648.50240000000008</c:v>
                </c:pt>
                <c:pt idx="12">
                  <c:v>716.64320000000009</c:v>
                </c:pt>
                <c:pt idx="13">
                  <c:v>1304.6880000000003</c:v>
                </c:pt>
                <c:pt idx="14">
                  <c:v>1524.7680000000003</c:v>
                </c:pt>
                <c:pt idx="15">
                  <c:v>2183.1264000000001</c:v>
                </c:pt>
                <c:pt idx="16">
                  <c:v>2418.3488000000002</c:v>
                </c:pt>
                <c:pt idx="17">
                  <c:v>165.76000000000002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23-4CFE-B659-5933E3351DEA}"/>
            </c:ext>
          </c:extLst>
        </c:ser>
        <c:ser>
          <c:idx val="1"/>
          <c:order val="1"/>
          <c:tx>
            <c:strRef>
              <c:f>Sales!$C$1</c:f>
              <c:strCache>
                <c:ptCount val="1"/>
                <c:pt idx="0">
                  <c:v>October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Sales!$A$2:$A$19</c:f>
              <c:strCache>
                <c:ptCount val="18"/>
                <c:pt idx="0">
                  <c:v>Berry bushes</c:v>
                </c:pt>
                <c:pt idx="1">
                  <c:v>Bonsai supplies</c:v>
                </c:pt>
                <c:pt idx="2">
                  <c:v>Bulbs</c:v>
                </c:pt>
                <c:pt idx="3">
                  <c:v>Cacti</c:v>
                </c:pt>
                <c:pt idx="4">
                  <c:v>Carnivorous</c:v>
                </c:pt>
                <c:pt idx="5">
                  <c:v>Fertilizers</c:v>
                </c:pt>
                <c:pt idx="6">
                  <c:v>Flowers</c:v>
                </c:pt>
                <c:pt idx="7">
                  <c:v>Grasses</c:v>
                </c:pt>
                <c:pt idx="8">
                  <c:v>Ground covers</c:v>
                </c:pt>
                <c:pt idx="9">
                  <c:v>Herbs</c:v>
                </c:pt>
                <c:pt idx="10">
                  <c:v>Pest control</c:v>
                </c:pt>
                <c:pt idx="11">
                  <c:v>Rhododendron</c:v>
                </c:pt>
                <c:pt idx="12">
                  <c:v>Roses</c:v>
                </c:pt>
                <c:pt idx="13">
                  <c:v>Shrubs/hedges</c:v>
                </c:pt>
                <c:pt idx="14">
                  <c:v>Soils/sand</c:v>
                </c:pt>
                <c:pt idx="15">
                  <c:v>Tools</c:v>
                </c:pt>
                <c:pt idx="16">
                  <c:v>Trees</c:v>
                </c:pt>
                <c:pt idx="17">
                  <c:v>Wetland plants</c:v>
                </c:pt>
              </c:strCache>
            </c:strRef>
          </c:cat>
          <c:val>
            <c:numRef>
              <c:f>Sales!$C$2:$C$19</c:f>
              <c:numCache>
                <c:formatCode>#,##0.00</c:formatCode>
                <c:ptCount val="18"/>
                <c:pt idx="0">
                  <c:v>376.5</c:v>
                </c:pt>
                <c:pt idx="1">
                  <c:v>175.4</c:v>
                </c:pt>
                <c:pt idx="2">
                  <c:v>1595.09</c:v>
                </c:pt>
                <c:pt idx="3">
                  <c:v>119</c:v>
                </c:pt>
                <c:pt idx="4">
                  <c:v>134.30000000000001</c:v>
                </c:pt>
                <c:pt idx="5">
                  <c:v>321.64999999999998</c:v>
                </c:pt>
                <c:pt idx="6">
                  <c:v>1188.25</c:v>
                </c:pt>
                <c:pt idx="7">
                  <c:v>335.9</c:v>
                </c:pt>
                <c:pt idx="8">
                  <c:v>426.55</c:v>
                </c:pt>
                <c:pt idx="9">
                  <c:v>709.05</c:v>
                </c:pt>
                <c:pt idx="10">
                  <c:v>1422.13</c:v>
                </c:pt>
                <c:pt idx="11">
                  <c:v>579.02</c:v>
                </c:pt>
                <c:pt idx="12">
                  <c:v>639.86</c:v>
                </c:pt>
                <c:pt idx="13">
                  <c:v>1164.9000000000001</c:v>
                </c:pt>
                <c:pt idx="14">
                  <c:v>1361.4</c:v>
                </c:pt>
                <c:pt idx="15">
                  <c:v>1949.22</c:v>
                </c:pt>
                <c:pt idx="16">
                  <c:v>2159.2399999999998</c:v>
                </c:pt>
                <c:pt idx="17">
                  <c:v>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23-4CFE-B659-5933E3351DEA}"/>
            </c:ext>
          </c:extLst>
        </c:ser>
        <c:ser>
          <c:idx val="2"/>
          <c:order val="2"/>
          <c:tx>
            <c:strRef>
              <c:f>Sales!$D$1</c:f>
              <c:strCache>
                <c:ptCount val="1"/>
                <c:pt idx="0">
                  <c:v>November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Sales!$A$2:$A$19</c:f>
              <c:strCache>
                <c:ptCount val="18"/>
                <c:pt idx="0">
                  <c:v>Berry bushes</c:v>
                </c:pt>
                <c:pt idx="1">
                  <c:v>Bonsai supplies</c:v>
                </c:pt>
                <c:pt idx="2">
                  <c:v>Bulbs</c:v>
                </c:pt>
                <c:pt idx="3">
                  <c:v>Cacti</c:v>
                </c:pt>
                <c:pt idx="4">
                  <c:v>Carnivorous</c:v>
                </c:pt>
                <c:pt idx="5">
                  <c:v>Fertilizers</c:v>
                </c:pt>
                <c:pt idx="6">
                  <c:v>Flowers</c:v>
                </c:pt>
                <c:pt idx="7">
                  <c:v>Grasses</c:v>
                </c:pt>
                <c:pt idx="8">
                  <c:v>Ground covers</c:v>
                </c:pt>
                <c:pt idx="9">
                  <c:v>Herbs</c:v>
                </c:pt>
                <c:pt idx="10">
                  <c:v>Pest control</c:v>
                </c:pt>
                <c:pt idx="11">
                  <c:v>Rhododendron</c:v>
                </c:pt>
                <c:pt idx="12">
                  <c:v>Roses</c:v>
                </c:pt>
                <c:pt idx="13">
                  <c:v>Shrubs/hedges</c:v>
                </c:pt>
                <c:pt idx="14">
                  <c:v>Soils/sand</c:v>
                </c:pt>
                <c:pt idx="15">
                  <c:v>Tools</c:v>
                </c:pt>
                <c:pt idx="16">
                  <c:v>Trees</c:v>
                </c:pt>
                <c:pt idx="17">
                  <c:v>Wetland plants</c:v>
                </c:pt>
              </c:strCache>
            </c:strRef>
          </c:cat>
          <c:val>
            <c:numRef>
              <c:f>Sales!$D$2:$D$19</c:f>
              <c:numCache>
                <c:formatCode>#,##0.00</c:formatCode>
                <c:ptCount val="18"/>
                <c:pt idx="0">
                  <c:v>338.85</c:v>
                </c:pt>
                <c:pt idx="1">
                  <c:v>157.86000000000001</c:v>
                </c:pt>
                <c:pt idx="2">
                  <c:v>1435.5809999999999</c:v>
                </c:pt>
                <c:pt idx="3">
                  <c:v>107.10000000000001</c:v>
                </c:pt>
                <c:pt idx="4">
                  <c:v>120.87000000000002</c:v>
                </c:pt>
                <c:pt idx="5">
                  <c:v>289.48500000000001</c:v>
                </c:pt>
                <c:pt idx="6">
                  <c:v>1069.425</c:v>
                </c:pt>
                <c:pt idx="7">
                  <c:v>302.31</c:v>
                </c:pt>
                <c:pt idx="8">
                  <c:v>383.89500000000004</c:v>
                </c:pt>
                <c:pt idx="9">
                  <c:v>638.14499999999998</c:v>
                </c:pt>
                <c:pt idx="10">
                  <c:v>1279.9170000000001</c:v>
                </c:pt>
                <c:pt idx="11">
                  <c:v>521.11800000000005</c:v>
                </c:pt>
                <c:pt idx="12">
                  <c:v>575.87400000000002</c:v>
                </c:pt>
                <c:pt idx="13">
                  <c:v>1048.4100000000001</c:v>
                </c:pt>
                <c:pt idx="14">
                  <c:v>1225.2600000000002</c:v>
                </c:pt>
                <c:pt idx="15">
                  <c:v>1754.298</c:v>
                </c:pt>
                <c:pt idx="16">
                  <c:v>1943.3159999999998</c:v>
                </c:pt>
                <c:pt idx="17">
                  <c:v>133.20000000000002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23-4CFE-B659-5933E3351D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92063376"/>
        <c:axId val="792060016"/>
      </c:barChart>
      <c:catAx>
        <c:axId val="792063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2060016"/>
        <c:crosses val="autoZero"/>
        <c:auto val="1"/>
        <c:lblAlgn val="ctr"/>
        <c:lblOffset val="100"/>
        <c:noMultiLvlLbl val="0"/>
      </c:catAx>
      <c:valAx>
        <c:axId val="79206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2063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Fall Sales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Tasks!$B$1</c:f>
              <c:strCache>
                <c:ptCount val="1"/>
                <c:pt idx="0">
                  <c:v>September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Tasks!$A$2:$A$19</c:f>
              <c:strCache>
                <c:ptCount val="18"/>
                <c:pt idx="0">
                  <c:v>Berry bushes</c:v>
                </c:pt>
                <c:pt idx="1">
                  <c:v>Bonsai supplies</c:v>
                </c:pt>
                <c:pt idx="2">
                  <c:v>Bulbs</c:v>
                </c:pt>
                <c:pt idx="3">
                  <c:v>Cacti</c:v>
                </c:pt>
                <c:pt idx="4">
                  <c:v>Carnivorous</c:v>
                </c:pt>
                <c:pt idx="5">
                  <c:v>Fertilizers</c:v>
                </c:pt>
                <c:pt idx="6">
                  <c:v>Flowers</c:v>
                </c:pt>
                <c:pt idx="7">
                  <c:v>Grasses</c:v>
                </c:pt>
                <c:pt idx="8">
                  <c:v>Ground covers</c:v>
                </c:pt>
                <c:pt idx="9">
                  <c:v>Herbs</c:v>
                </c:pt>
                <c:pt idx="10">
                  <c:v>Pest control</c:v>
                </c:pt>
                <c:pt idx="11">
                  <c:v>Rhododendron</c:v>
                </c:pt>
                <c:pt idx="12">
                  <c:v>Roses</c:v>
                </c:pt>
                <c:pt idx="13">
                  <c:v>Shrubs/hedges</c:v>
                </c:pt>
                <c:pt idx="14">
                  <c:v>Soils/sand</c:v>
                </c:pt>
                <c:pt idx="15">
                  <c:v>Tools</c:v>
                </c:pt>
                <c:pt idx="16">
                  <c:v>Trees</c:v>
                </c:pt>
                <c:pt idx="17">
                  <c:v>Wetland plants</c:v>
                </c:pt>
              </c:strCache>
            </c:strRef>
          </c:cat>
          <c:val>
            <c:numRef>
              <c:f>Tasks!$B$2:$B$19</c:f>
              <c:numCache>
                <c:formatCode>#,##0.00</c:formatCode>
                <c:ptCount val="18"/>
                <c:pt idx="0">
                  <c:v>421.68000000000006</c:v>
                </c:pt>
                <c:pt idx="1">
                  <c:v>196.44800000000004</c:v>
                </c:pt>
                <c:pt idx="2">
                  <c:v>1786.5008</c:v>
                </c:pt>
                <c:pt idx="3">
                  <c:v>133.28</c:v>
                </c:pt>
                <c:pt idx="4">
                  <c:v>150.41600000000003</c:v>
                </c:pt>
                <c:pt idx="5">
                  <c:v>360.24799999999999</c:v>
                </c:pt>
                <c:pt idx="6">
                  <c:v>1330.8400000000001</c:v>
                </c:pt>
                <c:pt idx="7">
                  <c:v>376.20800000000003</c:v>
                </c:pt>
                <c:pt idx="8">
                  <c:v>477.73600000000005</c:v>
                </c:pt>
                <c:pt idx="9">
                  <c:v>794.13600000000008</c:v>
                </c:pt>
                <c:pt idx="10">
                  <c:v>1592.7856000000004</c:v>
                </c:pt>
                <c:pt idx="11">
                  <c:v>648.50240000000008</c:v>
                </c:pt>
                <c:pt idx="12">
                  <c:v>716.64320000000009</c:v>
                </c:pt>
                <c:pt idx="13">
                  <c:v>1304.6880000000003</c:v>
                </c:pt>
                <c:pt idx="14">
                  <c:v>1524.7680000000003</c:v>
                </c:pt>
                <c:pt idx="15">
                  <c:v>2183.1264000000001</c:v>
                </c:pt>
                <c:pt idx="16">
                  <c:v>2418.3488000000002</c:v>
                </c:pt>
                <c:pt idx="17">
                  <c:v>165.76000000000002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DC-496F-9FD0-A139C5A2903E}"/>
            </c:ext>
          </c:extLst>
        </c:ser>
        <c:ser>
          <c:idx val="1"/>
          <c:order val="1"/>
          <c:tx>
            <c:strRef>
              <c:f>Tasks!$C$1</c:f>
              <c:strCache>
                <c:ptCount val="1"/>
                <c:pt idx="0">
                  <c:v>October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Tasks!$A$2:$A$19</c:f>
              <c:strCache>
                <c:ptCount val="18"/>
                <c:pt idx="0">
                  <c:v>Berry bushes</c:v>
                </c:pt>
                <c:pt idx="1">
                  <c:v>Bonsai supplies</c:v>
                </c:pt>
                <c:pt idx="2">
                  <c:v>Bulbs</c:v>
                </c:pt>
                <c:pt idx="3">
                  <c:v>Cacti</c:v>
                </c:pt>
                <c:pt idx="4">
                  <c:v>Carnivorous</c:v>
                </c:pt>
                <c:pt idx="5">
                  <c:v>Fertilizers</c:v>
                </c:pt>
                <c:pt idx="6">
                  <c:v>Flowers</c:v>
                </c:pt>
                <c:pt idx="7">
                  <c:v>Grasses</c:v>
                </c:pt>
                <c:pt idx="8">
                  <c:v>Ground covers</c:v>
                </c:pt>
                <c:pt idx="9">
                  <c:v>Herbs</c:v>
                </c:pt>
                <c:pt idx="10">
                  <c:v>Pest control</c:v>
                </c:pt>
                <c:pt idx="11">
                  <c:v>Rhododendron</c:v>
                </c:pt>
                <c:pt idx="12">
                  <c:v>Roses</c:v>
                </c:pt>
                <c:pt idx="13">
                  <c:v>Shrubs/hedges</c:v>
                </c:pt>
                <c:pt idx="14">
                  <c:v>Soils/sand</c:v>
                </c:pt>
                <c:pt idx="15">
                  <c:v>Tools</c:v>
                </c:pt>
                <c:pt idx="16">
                  <c:v>Trees</c:v>
                </c:pt>
                <c:pt idx="17">
                  <c:v>Wetland plants</c:v>
                </c:pt>
              </c:strCache>
            </c:strRef>
          </c:cat>
          <c:val>
            <c:numRef>
              <c:f>Tasks!$C$2:$C$19</c:f>
              <c:numCache>
                <c:formatCode>#,##0.00</c:formatCode>
                <c:ptCount val="18"/>
                <c:pt idx="0">
                  <c:v>376.5</c:v>
                </c:pt>
                <c:pt idx="1">
                  <c:v>175.4</c:v>
                </c:pt>
                <c:pt idx="2">
                  <c:v>1595.09</c:v>
                </c:pt>
                <c:pt idx="3">
                  <c:v>119</c:v>
                </c:pt>
                <c:pt idx="4">
                  <c:v>134.30000000000001</c:v>
                </c:pt>
                <c:pt idx="5">
                  <c:v>321.64999999999998</c:v>
                </c:pt>
                <c:pt idx="6">
                  <c:v>1188.25</c:v>
                </c:pt>
                <c:pt idx="7">
                  <c:v>335.9</c:v>
                </c:pt>
                <c:pt idx="8">
                  <c:v>426.55</c:v>
                </c:pt>
                <c:pt idx="9">
                  <c:v>709.05</c:v>
                </c:pt>
                <c:pt idx="10">
                  <c:v>1422.13</c:v>
                </c:pt>
                <c:pt idx="11">
                  <c:v>579.02</c:v>
                </c:pt>
                <c:pt idx="12">
                  <c:v>639.86</c:v>
                </c:pt>
                <c:pt idx="13">
                  <c:v>1164.9000000000001</c:v>
                </c:pt>
                <c:pt idx="14">
                  <c:v>1361.4</c:v>
                </c:pt>
                <c:pt idx="15">
                  <c:v>1949.22</c:v>
                </c:pt>
                <c:pt idx="16">
                  <c:v>2159.2399999999998</c:v>
                </c:pt>
                <c:pt idx="17">
                  <c:v>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DC-496F-9FD0-A139C5A2903E}"/>
            </c:ext>
          </c:extLst>
        </c:ser>
        <c:ser>
          <c:idx val="2"/>
          <c:order val="2"/>
          <c:tx>
            <c:strRef>
              <c:f>Tasks!$D$1</c:f>
              <c:strCache>
                <c:ptCount val="1"/>
                <c:pt idx="0">
                  <c:v>November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Tasks!$A$2:$A$19</c:f>
              <c:strCache>
                <c:ptCount val="18"/>
                <c:pt idx="0">
                  <c:v>Berry bushes</c:v>
                </c:pt>
                <c:pt idx="1">
                  <c:v>Bonsai supplies</c:v>
                </c:pt>
                <c:pt idx="2">
                  <c:v>Bulbs</c:v>
                </c:pt>
                <c:pt idx="3">
                  <c:v>Cacti</c:v>
                </c:pt>
                <c:pt idx="4">
                  <c:v>Carnivorous</c:v>
                </c:pt>
                <c:pt idx="5">
                  <c:v>Fertilizers</c:v>
                </c:pt>
                <c:pt idx="6">
                  <c:v>Flowers</c:v>
                </c:pt>
                <c:pt idx="7">
                  <c:v>Grasses</c:v>
                </c:pt>
                <c:pt idx="8">
                  <c:v>Ground covers</c:v>
                </c:pt>
                <c:pt idx="9">
                  <c:v>Herbs</c:v>
                </c:pt>
                <c:pt idx="10">
                  <c:v>Pest control</c:v>
                </c:pt>
                <c:pt idx="11">
                  <c:v>Rhododendron</c:v>
                </c:pt>
                <c:pt idx="12">
                  <c:v>Roses</c:v>
                </c:pt>
                <c:pt idx="13">
                  <c:v>Shrubs/hedges</c:v>
                </c:pt>
                <c:pt idx="14">
                  <c:v>Soils/sand</c:v>
                </c:pt>
                <c:pt idx="15">
                  <c:v>Tools</c:v>
                </c:pt>
                <c:pt idx="16">
                  <c:v>Trees</c:v>
                </c:pt>
                <c:pt idx="17">
                  <c:v>Wetland plants</c:v>
                </c:pt>
              </c:strCache>
            </c:strRef>
          </c:cat>
          <c:val>
            <c:numRef>
              <c:f>Tasks!$D$2:$D$19</c:f>
              <c:numCache>
                <c:formatCode>#,##0.00</c:formatCode>
                <c:ptCount val="18"/>
                <c:pt idx="0">
                  <c:v>338.85</c:v>
                </c:pt>
                <c:pt idx="1">
                  <c:v>157.86000000000001</c:v>
                </c:pt>
                <c:pt idx="2">
                  <c:v>1435.5809999999999</c:v>
                </c:pt>
                <c:pt idx="3">
                  <c:v>107.10000000000001</c:v>
                </c:pt>
                <c:pt idx="4">
                  <c:v>120.87000000000002</c:v>
                </c:pt>
                <c:pt idx="5">
                  <c:v>289.48500000000001</c:v>
                </c:pt>
                <c:pt idx="6">
                  <c:v>1069.425</c:v>
                </c:pt>
                <c:pt idx="7">
                  <c:v>302.31</c:v>
                </c:pt>
                <c:pt idx="8">
                  <c:v>383.89500000000004</c:v>
                </c:pt>
                <c:pt idx="9">
                  <c:v>638.14499999999998</c:v>
                </c:pt>
                <c:pt idx="10">
                  <c:v>1279.9170000000001</c:v>
                </c:pt>
                <c:pt idx="11">
                  <c:v>521.11800000000005</c:v>
                </c:pt>
                <c:pt idx="12">
                  <c:v>575.87400000000002</c:v>
                </c:pt>
                <c:pt idx="13">
                  <c:v>1048.4100000000001</c:v>
                </c:pt>
                <c:pt idx="14">
                  <c:v>1225.2600000000002</c:v>
                </c:pt>
                <c:pt idx="15">
                  <c:v>1754.298</c:v>
                </c:pt>
                <c:pt idx="16">
                  <c:v>1943.3159999999998</c:v>
                </c:pt>
                <c:pt idx="17">
                  <c:v>133.20000000000002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DC-496F-9FD0-A139C5A29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92063376"/>
        <c:axId val="792060016"/>
      </c:barChart>
      <c:catAx>
        <c:axId val="792063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2060016"/>
        <c:crosses val="autoZero"/>
        <c:auto val="1"/>
        <c:lblAlgn val="ctr"/>
        <c:lblOffset val="100"/>
        <c:noMultiLvlLbl val="0"/>
      </c:catAx>
      <c:valAx>
        <c:axId val="79206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2063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Seattle2!$D$6</c:f>
              <c:strCache>
                <c:ptCount val="1"/>
                <c:pt idx="0">
                  <c:v>Percent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Seattle2!$B$7:$B$10</c:f>
              <c:strCache>
                <c:ptCount val="4"/>
                <c:pt idx="0">
                  <c:v>Good</c:v>
                </c:pt>
                <c:pt idx="1">
                  <c:v>Moderate</c:v>
                </c:pt>
                <c:pt idx="2">
                  <c:v>Unhealthy for Sensitive Groups</c:v>
                </c:pt>
                <c:pt idx="3">
                  <c:v>Unhealthy</c:v>
                </c:pt>
              </c:strCache>
            </c:strRef>
          </c:cat>
          <c:val>
            <c:numRef>
              <c:f>Seattle2!$D$7:$D$10</c:f>
              <c:numCache>
                <c:formatCode>0.00</c:formatCode>
                <c:ptCount val="4"/>
                <c:pt idx="0">
                  <c:v>0.77808219178082194</c:v>
                </c:pt>
                <c:pt idx="1">
                  <c:v>0.2</c:v>
                </c:pt>
                <c:pt idx="2">
                  <c:v>1.9178082191780823E-2</c:v>
                </c:pt>
                <c:pt idx="3">
                  <c:v>2.7397260273972603E-3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12-487A-A340-D349045319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1025536"/>
        <c:axId val="887686544"/>
      </c:barChart>
      <c:catAx>
        <c:axId val="24102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7686544"/>
        <c:crosses val="autoZero"/>
        <c:auto val="1"/>
        <c:lblAlgn val="ctr"/>
        <c:lblOffset val="100"/>
        <c:noMultiLvlLbl val="0"/>
      </c:catAx>
      <c:valAx>
        <c:axId val="887686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025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'Score Distribution'!$D$6</c:f>
              <c:strCache>
                <c:ptCount val="1"/>
                <c:pt idx="0">
                  <c:v>Percent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'Score Distribution'!$B$7:$B$10</c:f>
              <c:strCache>
                <c:ptCount val="4"/>
                <c:pt idx="0">
                  <c:v>Good</c:v>
                </c:pt>
                <c:pt idx="1">
                  <c:v>Moderate</c:v>
                </c:pt>
                <c:pt idx="2">
                  <c:v>Unhealthy for Sensitive Groups</c:v>
                </c:pt>
                <c:pt idx="3">
                  <c:v>Unhealthy</c:v>
                </c:pt>
              </c:strCache>
            </c:strRef>
          </c:cat>
          <c:val>
            <c:numRef>
              <c:f>'Score Distribution'!$D$7:$D$10</c:f>
              <c:numCache>
                <c:formatCode>0.00</c:formatCode>
                <c:ptCount val="4"/>
                <c:pt idx="0">
                  <c:v>0.77808219178082194</c:v>
                </c:pt>
                <c:pt idx="1">
                  <c:v>0.2</c:v>
                </c:pt>
                <c:pt idx="2">
                  <c:v>1.9178082191780823E-2</c:v>
                </c:pt>
                <c:pt idx="3">
                  <c:v>2.7397260273972603E-3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45-4A9C-AB19-8456D0E9BC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1025536"/>
        <c:axId val="887686544"/>
      </c:barChart>
      <c:catAx>
        <c:axId val="24102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7686544"/>
        <c:crosses val="autoZero"/>
        <c:auto val="1"/>
        <c:lblAlgn val="ctr"/>
        <c:lblOffset val="100"/>
        <c:noMultiLvlLbl val="0"/>
      </c:catAx>
      <c:valAx>
        <c:axId val="887686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02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Seattle3!$D$6</c:f>
              <c:strCache>
                <c:ptCount val="1"/>
                <c:pt idx="0">
                  <c:v>Percent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Seattle3!$B$7:$B$10</c:f>
              <c:strCache>
                <c:ptCount val="4"/>
                <c:pt idx="0">
                  <c:v>Good</c:v>
                </c:pt>
                <c:pt idx="1">
                  <c:v>Moderate</c:v>
                </c:pt>
                <c:pt idx="2">
                  <c:v>Unhealthy for Sensitive Groups</c:v>
                </c:pt>
                <c:pt idx="3">
                  <c:v>Unhealthy</c:v>
                </c:pt>
              </c:strCache>
            </c:strRef>
          </c:cat>
          <c:val>
            <c:numRef>
              <c:f>Seattle3!$D$7:$D$10</c:f>
              <c:numCache>
                <c:formatCode>0.00</c:formatCode>
                <c:ptCount val="4"/>
                <c:pt idx="0">
                  <c:v>0.77808219178082194</c:v>
                </c:pt>
                <c:pt idx="1">
                  <c:v>0.2</c:v>
                </c:pt>
                <c:pt idx="2">
                  <c:v>1.9178082191780823E-2</c:v>
                </c:pt>
                <c:pt idx="3">
                  <c:v>2.7397260273972603E-3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C9-4890-AC3F-2FB75E9B6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1025536"/>
        <c:axId val="887686544"/>
      </c:barChart>
      <c:catAx>
        <c:axId val="24102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7686544"/>
        <c:crosses val="autoZero"/>
        <c:auto val="1"/>
        <c:lblAlgn val="ctr"/>
        <c:lblOffset val="100"/>
        <c:noMultiLvlLbl val="0"/>
      </c:catAx>
      <c:valAx>
        <c:axId val="887686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025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Summary!$B$1</c:f>
              <c:strCache>
                <c:ptCount val="1"/>
                <c:pt idx="0">
                  <c:v>Sales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A2A-4221-AB2B-B1EB2888DDE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A2A-4221-AB2B-B1EB2888DDE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A2A-4221-AB2B-B1EB2888DDE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A2A-4221-AB2B-B1EB2888DDE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A2A-4221-AB2B-B1EB2888DDE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A2A-4221-AB2B-B1EB2888DDE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1A2A-4221-AB2B-B1EB2888DDEE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1A2A-4221-AB2B-B1EB2888DDEE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1A2A-4221-AB2B-B1EB2888DDEE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1A2A-4221-AB2B-B1EB2888DDEE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1A2A-4221-AB2B-B1EB2888DDEE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1A2A-4221-AB2B-B1EB2888DDEE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1A2A-4221-AB2B-B1EB2888DDEE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1A2A-4221-AB2B-B1EB2888DDEE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1A2A-4221-AB2B-B1EB2888DDEE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1A2A-4221-AB2B-B1EB2888DDEE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1A2A-4221-AB2B-B1EB2888DDEE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1A2A-4221-AB2B-B1EB2888DDEE}"/>
              </c:ext>
            </c:extLst>
          </c:dPt>
          <c:cat>
            <c:strRef>
              <c:f>Summary!$A$2:$A$19</c:f>
              <c:strCache>
                <c:ptCount val="18"/>
                <c:pt idx="0">
                  <c:v>Berry bushes</c:v>
                </c:pt>
                <c:pt idx="1">
                  <c:v>Bonsai supplies</c:v>
                </c:pt>
                <c:pt idx="2">
                  <c:v>Bulbs</c:v>
                </c:pt>
                <c:pt idx="3">
                  <c:v>Cacti</c:v>
                </c:pt>
                <c:pt idx="4">
                  <c:v>Carnivorous</c:v>
                </c:pt>
                <c:pt idx="5">
                  <c:v>Fertilizers</c:v>
                </c:pt>
                <c:pt idx="6">
                  <c:v>Flowers</c:v>
                </c:pt>
                <c:pt idx="7">
                  <c:v>Grasses</c:v>
                </c:pt>
                <c:pt idx="8">
                  <c:v>Ground covers</c:v>
                </c:pt>
                <c:pt idx="9">
                  <c:v>Herbs</c:v>
                </c:pt>
                <c:pt idx="10">
                  <c:v>Pest control</c:v>
                </c:pt>
                <c:pt idx="11">
                  <c:v>Rhododendron</c:v>
                </c:pt>
                <c:pt idx="12">
                  <c:v>Roses</c:v>
                </c:pt>
                <c:pt idx="13">
                  <c:v>Shrubs/hedges</c:v>
                </c:pt>
                <c:pt idx="14">
                  <c:v>Soils/sand</c:v>
                </c:pt>
                <c:pt idx="15">
                  <c:v>Tools</c:v>
                </c:pt>
                <c:pt idx="16">
                  <c:v>Trees</c:v>
                </c:pt>
                <c:pt idx="17">
                  <c:v>Wetland plants</c:v>
                </c:pt>
              </c:strCache>
            </c:strRef>
          </c:cat>
          <c:val>
            <c:numRef>
              <c:f>Summary!$B$2:$B$19</c:f>
              <c:numCache>
                <c:formatCode>#,##0</c:formatCode>
                <c:ptCount val="18"/>
                <c:pt idx="0">
                  <c:v>376.5</c:v>
                </c:pt>
                <c:pt idx="1">
                  <c:v>175.4</c:v>
                </c:pt>
                <c:pt idx="2">
                  <c:v>1595.09</c:v>
                </c:pt>
                <c:pt idx="3">
                  <c:v>119</c:v>
                </c:pt>
                <c:pt idx="4">
                  <c:v>134.30000000000001</c:v>
                </c:pt>
                <c:pt idx="5">
                  <c:v>321.64999999999998</c:v>
                </c:pt>
                <c:pt idx="6">
                  <c:v>1188.25</c:v>
                </c:pt>
                <c:pt idx="7">
                  <c:v>335.9</c:v>
                </c:pt>
                <c:pt idx="8">
                  <c:v>426.55</c:v>
                </c:pt>
                <c:pt idx="9">
                  <c:v>709.05</c:v>
                </c:pt>
                <c:pt idx="10">
                  <c:v>1422.13</c:v>
                </c:pt>
                <c:pt idx="11">
                  <c:v>579.02</c:v>
                </c:pt>
                <c:pt idx="12">
                  <c:v>639.86</c:v>
                </c:pt>
                <c:pt idx="13">
                  <c:v>1164.9000000000001</c:v>
                </c:pt>
                <c:pt idx="14">
                  <c:v>1361.4</c:v>
                </c:pt>
                <c:pt idx="15">
                  <c:v>1949.22</c:v>
                </c:pt>
                <c:pt idx="16">
                  <c:v>2159.2399999999998</c:v>
                </c:pt>
                <c:pt idx="17">
                  <c:v>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1A2A-4221-AB2B-B1EB2888DD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sv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image" Target="../media/image3.sv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image" Target="../media/image3.sv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image" Target="../media/image3.sv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495924" cy="1285875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F425CADA-3789-4AF6-836B-D5BAA630E66C}"/>
            </a:ext>
          </a:extLst>
        </xdr:cNvPr>
        <xdr:cNvSpPr/>
      </xdr:nvSpPr>
      <xdr:spPr>
        <a:xfrm>
          <a:off x="0" y="0"/>
          <a:ext cx="5495924" cy="12858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n-US" sz="5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rgbClr val="92D050"/>
              </a:solidFill>
              <a:effectLst/>
            </a:rPr>
            <a:t>USed Product Sales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473074</xdr:colOff>
      <xdr:row>0</xdr:row>
      <xdr:rowOff>114300</xdr:rowOff>
    </xdr:from>
    <xdr:to>
      <xdr:col>13</xdr:col>
      <xdr:colOff>323849</xdr:colOff>
      <xdr:row>19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3E7FE6-C5F6-463B-9A82-69436E84A9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473074</xdr:colOff>
      <xdr:row>0</xdr:row>
      <xdr:rowOff>114300</xdr:rowOff>
    </xdr:from>
    <xdr:to>
      <xdr:col>13</xdr:col>
      <xdr:colOff>323849</xdr:colOff>
      <xdr:row>19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6754B8-0CAF-48DE-9825-C31253A1C7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1</xdr:col>
      <xdr:colOff>923925</xdr:colOff>
      <xdr:row>4</xdr:row>
      <xdr:rowOff>104775</xdr:rowOff>
    </xdr:to>
    <xdr:pic>
      <xdr:nvPicPr>
        <xdr:cNvPr id="3" name="Graphic 2" descr="Lungs">
          <a:extLst>
            <a:ext uri="{FF2B5EF4-FFF2-40B4-BE49-F238E27FC236}">
              <a16:creationId xmlns:a16="http://schemas.microsoft.com/office/drawing/2014/main" id="{9FA78FFC-AE04-4064-8D53-8030A8BB18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200025" y="0"/>
          <a:ext cx="914400" cy="8921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1</xdr:col>
      <xdr:colOff>923925</xdr:colOff>
      <xdr:row>4</xdr:row>
      <xdr:rowOff>104775</xdr:rowOff>
    </xdr:to>
    <xdr:pic>
      <xdr:nvPicPr>
        <xdr:cNvPr id="2" name="Graphic 1" descr="Lungs">
          <a:extLst>
            <a:ext uri="{FF2B5EF4-FFF2-40B4-BE49-F238E27FC236}">
              <a16:creationId xmlns:a16="http://schemas.microsoft.com/office/drawing/2014/main" id="{4C937055-B9BB-485D-8126-D9343895E7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200025" y="0"/>
          <a:ext cx="914400" cy="892175"/>
        </a:xfrm>
        <a:prstGeom prst="rect">
          <a:avLst/>
        </a:prstGeom>
      </xdr:spPr>
    </xdr:pic>
    <xdr:clientData/>
  </xdr:twoCellAnchor>
  <xdr:twoCellAnchor>
    <xdr:from>
      <xdr:col>4</xdr:col>
      <xdr:colOff>288925</xdr:colOff>
      <xdr:row>1</xdr:row>
      <xdr:rowOff>139700</xdr:rowOff>
    </xdr:from>
    <xdr:to>
      <xdr:col>11</xdr:col>
      <xdr:colOff>371475</xdr:colOff>
      <xdr:row>16</xdr:row>
      <xdr:rowOff>69850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6FE01AF-C95E-C6D0-5FCB-1C5329987F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1</xdr:col>
      <xdr:colOff>923925</xdr:colOff>
      <xdr:row>4</xdr:row>
      <xdr:rowOff>104775</xdr:rowOff>
    </xdr:to>
    <xdr:pic>
      <xdr:nvPicPr>
        <xdr:cNvPr id="2" name="Graphic 1" descr="Lungs">
          <a:extLst>
            <a:ext uri="{FF2B5EF4-FFF2-40B4-BE49-F238E27FC236}">
              <a16:creationId xmlns:a16="http://schemas.microsoft.com/office/drawing/2014/main" id="{DF1B7EE7-C094-4416-8A3A-DED126F082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200025" y="0"/>
          <a:ext cx="914400" cy="892175"/>
        </a:xfrm>
        <a:prstGeom prst="rect">
          <a:avLst/>
        </a:prstGeom>
      </xdr:spPr>
    </xdr:pic>
    <xdr:clientData/>
  </xdr:twoCellAnchor>
  <xdr:twoCellAnchor>
    <xdr:from>
      <xdr:col>4</xdr:col>
      <xdr:colOff>288925</xdr:colOff>
      <xdr:row>1</xdr:row>
      <xdr:rowOff>139700</xdr:rowOff>
    </xdr:from>
    <xdr:to>
      <xdr:col>11</xdr:col>
      <xdr:colOff>371475</xdr:colOff>
      <xdr:row>16</xdr:row>
      <xdr:rowOff>69850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652B6E7-05E7-4EC0-8B12-35E0E8D5D8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1</xdr:col>
      <xdr:colOff>923925</xdr:colOff>
      <xdr:row>4</xdr:row>
      <xdr:rowOff>104775</xdr:rowOff>
    </xdr:to>
    <xdr:pic>
      <xdr:nvPicPr>
        <xdr:cNvPr id="2" name="Graphic 1" descr="Lungs">
          <a:extLst>
            <a:ext uri="{FF2B5EF4-FFF2-40B4-BE49-F238E27FC236}">
              <a16:creationId xmlns:a16="http://schemas.microsoft.com/office/drawing/2014/main" id="{4F003092-DA38-4D38-B9E1-30FF1AFECD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200025" y="0"/>
          <a:ext cx="914400" cy="892175"/>
        </a:xfrm>
        <a:prstGeom prst="rect">
          <a:avLst/>
        </a:prstGeom>
      </xdr:spPr>
    </xdr:pic>
    <xdr:clientData/>
  </xdr:twoCellAnchor>
  <xdr:twoCellAnchor>
    <xdr:from>
      <xdr:col>4</xdr:col>
      <xdr:colOff>288925</xdr:colOff>
      <xdr:row>1</xdr:row>
      <xdr:rowOff>139700</xdr:rowOff>
    </xdr:from>
    <xdr:to>
      <xdr:col>11</xdr:col>
      <xdr:colOff>371475</xdr:colOff>
      <xdr:row>16</xdr:row>
      <xdr:rowOff>69850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6ABEDA-F662-4585-AD8A-AA1D5ACBFB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0</xdr:row>
      <xdr:rowOff>9524</xdr:rowOff>
    </xdr:from>
    <xdr:to>
      <xdr:col>12</xdr:col>
      <xdr:colOff>9525</xdr:colOff>
      <xdr:row>19</xdr:row>
      <xdr:rowOff>190499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72935E-016D-4E39-949B-CDA6B1FE8F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an/Documents/MOSStudyGuides/MOS2019_XC/PracticeFiles/SalesDat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nw/Documents/TPCC%20Pelatihan%20MOS%20Excel%202019/Excel%20All_PF%201-5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nw\Documents\TPCC%20Pelatihan%20MOS%20Excel%202019\Kisi2%20Ujian%20MOS%20Excel%202019.xlsx" TargetMode="External"/><Relationship Id="rId1" Type="http://schemas.openxmlformats.org/officeDocument/2006/relationships/externalLinkPath" Target="/Users/gnw/Documents/TPCC%20Pelatihan%20MOS%20Excel%202019/Kisi2%20Ujian%20MOS%20Excel%202019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nw\Documents\TPCC%20Pelatihan%20MOS%20Excel%202019\POST%20TEST%20MOS-20230626T032344Z-001\POST%20TEST%20MOS\Overview_0\Practice%20Tasks-Formula%20_%20Functions.xlsx" TargetMode="External"/><Relationship Id="rId1" Type="http://schemas.openxmlformats.org/officeDocument/2006/relationships/externalLinkPath" Target="/Users/gnw/Documents/TPCC%20Pelatihan%20MOS%20Excel%202019/POST%20TEST%20MOS-20230626T032344Z-001/POST%20TEST%20MOS/Overview_0/Practice%20Tasks-Formula%20_%20Func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les Chart"/>
      <sheetName val="SalesFmt"/>
      <sheetName val="Sheet2"/>
      <sheetName val="Sheet3"/>
      <sheetName val="Bonuses"/>
      <sheetName val="Sales"/>
      <sheetName val="Sales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lient Contacts"/>
      <sheetName val="Product List"/>
      <sheetName val="Employees"/>
      <sheetName val="Patient List"/>
      <sheetName val="Period1"/>
      <sheetName val="Period2"/>
      <sheetName val="Period3"/>
      <sheetName val="Period4"/>
      <sheetName val="Period5"/>
      <sheetName val="Period6"/>
      <sheetName val="Inventory List"/>
      <sheetName val="Products"/>
      <sheetName val="By Product-Customer Filtered"/>
      <sheetName val="My Monthly Budget"/>
      <sheetName val="Book"/>
      <sheetName val="Data"/>
      <sheetName val="SalesFmt"/>
      <sheetName val="Sales by Category"/>
      <sheetName val="Ad Buy Constraints"/>
      <sheetName val="Price List"/>
      <sheetName val="Employees_(2)"/>
      <sheetName val="Expense Statement"/>
      <sheetName val="Monthly"/>
      <sheetName val="Quarterly"/>
      <sheetName val="Order Details"/>
      <sheetName val="JanFeb"/>
      <sheetName val="MarApr"/>
      <sheetName val="Sales By Region"/>
      <sheetName val="2019 Sales"/>
      <sheetName val="2020 Sales"/>
      <sheetName val="Bonuses"/>
      <sheetName val="Sales"/>
      <sheetName val="Bonuses_(2)"/>
      <sheetName val="Multiplication Table"/>
      <sheetName val="Sales By Category_(2)"/>
      <sheetName val="Sales by Region_(2)"/>
      <sheetName val="Book List"/>
      <sheetName val="Seattle"/>
      <sheetName val="October Sales"/>
      <sheetName val="Fall Sales"/>
      <sheetName val="Fall Sales_(2)"/>
      <sheetName val="Sales_(2)"/>
      <sheetName val="Seattle_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4">
          <cell r="B4">
            <v>42370</v>
          </cell>
        </row>
        <row r="5">
          <cell r="B5">
            <v>42520</v>
          </cell>
        </row>
        <row r="6">
          <cell r="B6">
            <v>42555</v>
          </cell>
        </row>
        <row r="7">
          <cell r="B7">
            <v>42618</v>
          </cell>
        </row>
        <row r="8">
          <cell r="B8">
            <v>42698</v>
          </cell>
        </row>
        <row r="9">
          <cell r="B9">
            <v>42699</v>
          </cell>
        </row>
        <row r="10">
          <cell r="B10">
            <v>42728</v>
          </cell>
        </row>
        <row r="11">
          <cell r="B11">
            <v>42729</v>
          </cell>
        </row>
        <row r="12">
          <cell r="B12">
            <v>42730</v>
          </cell>
        </row>
        <row r="13">
          <cell r="B13">
            <v>42736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arch"/>
      <sheetName val="Key Accounts"/>
      <sheetName val="London2"/>
      <sheetName val="New York City2"/>
      <sheetName val="New York City"/>
      <sheetName val="London"/>
      <sheetName val="Summary"/>
      <sheetName val="Product"/>
      <sheetName val="Patient List"/>
      <sheetName val="Exchange Rates"/>
      <sheetName val="New Accounts"/>
      <sheetName val="Contact"/>
      <sheetName val="New Accounts2"/>
      <sheetName val="Substitutes"/>
      <sheetName val="Instructional Hours"/>
      <sheetName val="Enrollment"/>
      <sheetName val="Classes"/>
      <sheetName val="Instructional Hours2"/>
      <sheetName val="Task"/>
      <sheetName val="Projects"/>
      <sheetName val="Grade Criteria"/>
      <sheetName val="Exams"/>
      <sheetName val="Score Distribution"/>
      <sheetName val="January"/>
      <sheetName val="February"/>
      <sheetName val="Summary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B2">
            <v>2</v>
          </cell>
        </row>
        <row r="3">
          <cell r="B3">
            <v>2</v>
          </cell>
        </row>
        <row r="4">
          <cell r="B4">
            <v>2</v>
          </cell>
        </row>
        <row r="5">
          <cell r="B5">
            <v>2</v>
          </cell>
        </row>
        <row r="6">
          <cell r="B6">
            <v>2</v>
          </cell>
        </row>
        <row r="7">
          <cell r="B7">
            <v>2</v>
          </cell>
        </row>
        <row r="8">
          <cell r="B8">
            <v>2</v>
          </cell>
        </row>
        <row r="9">
          <cell r="B9">
            <v>2</v>
          </cell>
        </row>
        <row r="10">
          <cell r="B10">
            <v>2</v>
          </cell>
        </row>
        <row r="11">
          <cell r="B11">
            <v>2</v>
          </cell>
        </row>
        <row r="12">
          <cell r="B12">
            <v>2</v>
          </cell>
        </row>
        <row r="13">
          <cell r="B13">
            <v>2</v>
          </cell>
        </row>
        <row r="14">
          <cell r="B14">
            <v>2</v>
          </cell>
        </row>
        <row r="15">
          <cell r="B15">
            <v>2</v>
          </cell>
        </row>
        <row r="16">
          <cell r="B16">
            <v>2</v>
          </cell>
        </row>
        <row r="17">
          <cell r="B17">
            <v>2</v>
          </cell>
        </row>
        <row r="18">
          <cell r="B18">
            <v>2</v>
          </cell>
        </row>
        <row r="19">
          <cell r="B19">
            <v>2</v>
          </cell>
        </row>
        <row r="20">
          <cell r="B20">
            <v>2</v>
          </cell>
        </row>
        <row r="21">
          <cell r="B21">
            <v>1</v>
          </cell>
        </row>
        <row r="22">
          <cell r="B22">
            <v>1</v>
          </cell>
        </row>
        <row r="23">
          <cell r="B23">
            <v>1</v>
          </cell>
        </row>
        <row r="24">
          <cell r="B24">
            <v>1</v>
          </cell>
        </row>
        <row r="25">
          <cell r="B25">
            <v>1</v>
          </cell>
        </row>
        <row r="26">
          <cell r="B26">
            <v>1</v>
          </cell>
        </row>
        <row r="27">
          <cell r="B27">
            <v>1</v>
          </cell>
        </row>
        <row r="28">
          <cell r="B28">
            <v>1</v>
          </cell>
        </row>
        <row r="29">
          <cell r="B29">
            <v>1</v>
          </cell>
        </row>
        <row r="30">
          <cell r="B30">
            <v>1</v>
          </cell>
        </row>
        <row r="31">
          <cell r="B31">
            <v>1</v>
          </cell>
        </row>
        <row r="32">
          <cell r="B32">
            <v>1</v>
          </cell>
        </row>
        <row r="33">
          <cell r="B33">
            <v>1</v>
          </cell>
        </row>
        <row r="34">
          <cell r="B34">
            <v>1</v>
          </cell>
        </row>
        <row r="35">
          <cell r="B35">
            <v>1</v>
          </cell>
        </row>
        <row r="36">
          <cell r="B36">
            <v>2</v>
          </cell>
        </row>
        <row r="37">
          <cell r="B37">
            <v>2</v>
          </cell>
        </row>
        <row r="38">
          <cell r="B38">
            <v>2</v>
          </cell>
        </row>
        <row r="39">
          <cell r="B39">
            <v>2</v>
          </cell>
        </row>
        <row r="40">
          <cell r="B40">
            <v>2</v>
          </cell>
        </row>
        <row r="41">
          <cell r="B41">
            <v>2</v>
          </cell>
        </row>
        <row r="42">
          <cell r="B42">
            <v>2</v>
          </cell>
        </row>
        <row r="43">
          <cell r="B43">
            <v>2</v>
          </cell>
        </row>
        <row r="44">
          <cell r="B44">
            <v>2</v>
          </cell>
        </row>
        <row r="45">
          <cell r="B45">
            <v>2</v>
          </cell>
        </row>
        <row r="46">
          <cell r="B46">
            <v>2</v>
          </cell>
        </row>
        <row r="47">
          <cell r="B47">
            <v>2</v>
          </cell>
        </row>
        <row r="48">
          <cell r="B48">
            <v>2</v>
          </cell>
        </row>
        <row r="49">
          <cell r="B49">
            <v>2</v>
          </cell>
        </row>
        <row r="50">
          <cell r="B50">
            <v>2</v>
          </cell>
        </row>
        <row r="51">
          <cell r="B51">
            <v>2</v>
          </cell>
        </row>
        <row r="52">
          <cell r="B52">
            <v>2</v>
          </cell>
        </row>
        <row r="53">
          <cell r="B53">
            <v>2</v>
          </cell>
        </row>
        <row r="54">
          <cell r="B54">
            <v>2</v>
          </cell>
        </row>
        <row r="55">
          <cell r="B55">
            <v>8</v>
          </cell>
        </row>
        <row r="56">
          <cell r="B56">
            <v>8</v>
          </cell>
        </row>
        <row r="57">
          <cell r="B57">
            <v>8</v>
          </cell>
        </row>
        <row r="58">
          <cell r="B58">
            <v>8</v>
          </cell>
        </row>
        <row r="59">
          <cell r="B59">
            <v>8</v>
          </cell>
        </row>
        <row r="60">
          <cell r="B60">
            <v>8</v>
          </cell>
        </row>
        <row r="61">
          <cell r="B61">
            <v>8</v>
          </cell>
        </row>
        <row r="62">
          <cell r="B62">
            <v>8</v>
          </cell>
        </row>
        <row r="63">
          <cell r="B63">
            <v>8</v>
          </cell>
        </row>
        <row r="64">
          <cell r="B64">
            <v>8</v>
          </cell>
        </row>
        <row r="65">
          <cell r="B65">
            <v>8</v>
          </cell>
        </row>
        <row r="66">
          <cell r="B66">
            <v>8</v>
          </cell>
        </row>
        <row r="67">
          <cell r="B67">
            <v>8</v>
          </cell>
        </row>
        <row r="68">
          <cell r="B68">
            <v>8</v>
          </cell>
        </row>
        <row r="69">
          <cell r="B69">
            <v>8</v>
          </cell>
        </row>
        <row r="70">
          <cell r="B70">
            <v>8</v>
          </cell>
        </row>
        <row r="71">
          <cell r="B71">
            <v>8</v>
          </cell>
        </row>
        <row r="72">
          <cell r="B72">
            <v>8</v>
          </cell>
        </row>
        <row r="73">
          <cell r="B73">
            <v>8</v>
          </cell>
        </row>
        <row r="74">
          <cell r="B74">
            <v>12</v>
          </cell>
        </row>
        <row r="75">
          <cell r="B75">
            <v>12</v>
          </cell>
        </row>
        <row r="76">
          <cell r="B76">
            <v>12</v>
          </cell>
        </row>
        <row r="77">
          <cell r="B77">
            <v>12</v>
          </cell>
        </row>
        <row r="78">
          <cell r="B78">
            <v>12</v>
          </cell>
        </row>
        <row r="79">
          <cell r="B79">
            <v>12</v>
          </cell>
        </row>
        <row r="80">
          <cell r="B80">
            <v>12</v>
          </cell>
        </row>
        <row r="81">
          <cell r="B81">
            <v>12</v>
          </cell>
        </row>
        <row r="82">
          <cell r="B82">
            <v>12</v>
          </cell>
        </row>
        <row r="83">
          <cell r="B83">
            <v>12</v>
          </cell>
        </row>
        <row r="84">
          <cell r="B84">
            <v>12</v>
          </cell>
        </row>
        <row r="85">
          <cell r="B85">
            <v>12</v>
          </cell>
        </row>
        <row r="86">
          <cell r="B86">
            <v>12</v>
          </cell>
        </row>
        <row r="87">
          <cell r="B87">
            <v>12</v>
          </cell>
        </row>
        <row r="88">
          <cell r="B88">
            <v>12</v>
          </cell>
        </row>
        <row r="89">
          <cell r="B89">
            <v>12</v>
          </cell>
        </row>
        <row r="90">
          <cell r="B90">
            <v>12</v>
          </cell>
        </row>
        <row r="91">
          <cell r="B91">
            <v>12</v>
          </cell>
        </row>
        <row r="92">
          <cell r="B92">
            <v>12</v>
          </cell>
        </row>
        <row r="93">
          <cell r="B93">
            <v>12</v>
          </cell>
        </row>
        <row r="94">
          <cell r="B94">
            <v>12</v>
          </cell>
        </row>
        <row r="95">
          <cell r="B95">
            <v>12</v>
          </cell>
        </row>
        <row r="96">
          <cell r="B96">
            <v>12</v>
          </cell>
        </row>
        <row r="97">
          <cell r="B97">
            <v>2</v>
          </cell>
        </row>
        <row r="98">
          <cell r="B98">
            <v>2</v>
          </cell>
        </row>
        <row r="99">
          <cell r="B99">
            <v>2</v>
          </cell>
        </row>
        <row r="100">
          <cell r="B100">
            <v>2</v>
          </cell>
        </row>
        <row r="101">
          <cell r="B101">
            <v>2</v>
          </cell>
        </row>
        <row r="102">
          <cell r="B102">
            <v>2</v>
          </cell>
        </row>
        <row r="103">
          <cell r="B103">
            <v>2</v>
          </cell>
        </row>
        <row r="104">
          <cell r="B104">
            <v>2</v>
          </cell>
        </row>
        <row r="105">
          <cell r="B105">
            <v>2</v>
          </cell>
        </row>
        <row r="106">
          <cell r="B106">
            <v>2</v>
          </cell>
        </row>
        <row r="107">
          <cell r="B107">
            <v>2</v>
          </cell>
        </row>
        <row r="108">
          <cell r="B108">
            <v>2</v>
          </cell>
        </row>
        <row r="109">
          <cell r="B109">
            <v>2</v>
          </cell>
        </row>
        <row r="110">
          <cell r="B110">
            <v>2</v>
          </cell>
        </row>
        <row r="111">
          <cell r="B111">
            <v>2</v>
          </cell>
        </row>
        <row r="112">
          <cell r="B112">
            <v>2</v>
          </cell>
        </row>
        <row r="113">
          <cell r="B113">
            <v>2</v>
          </cell>
        </row>
        <row r="114">
          <cell r="B114">
            <v>2</v>
          </cell>
        </row>
        <row r="115">
          <cell r="B115">
            <v>2</v>
          </cell>
        </row>
        <row r="116">
          <cell r="B116">
            <v>2</v>
          </cell>
        </row>
        <row r="117">
          <cell r="B117">
            <v>1</v>
          </cell>
        </row>
        <row r="118">
          <cell r="B118">
            <v>1</v>
          </cell>
        </row>
        <row r="119">
          <cell r="B119">
            <v>1</v>
          </cell>
        </row>
        <row r="120">
          <cell r="B120">
            <v>1</v>
          </cell>
        </row>
        <row r="121">
          <cell r="B121">
            <v>1</v>
          </cell>
        </row>
        <row r="122">
          <cell r="B122">
            <v>1</v>
          </cell>
        </row>
        <row r="123">
          <cell r="B123">
            <v>1</v>
          </cell>
        </row>
        <row r="124">
          <cell r="B124">
            <v>1</v>
          </cell>
        </row>
        <row r="125">
          <cell r="B125">
            <v>1</v>
          </cell>
        </row>
        <row r="126">
          <cell r="B126">
            <v>1</v>
          </cell>
        </row>
        <row r="127">
          <cell r="B127">
            <v>1</v>
          </cell>
        </row>
        <row r="128">
          <cell r="B128">
            <v>1</v>
          </cell>
        </row>
        <row r="129">
          <cell r="B129">
            <v>1</v>
          </cell>
        </row>
        <row r="130">
          <cell r="B130">
            <v>1</v>
          </cell>
        </row>
        <row r="131">
          <cell r="B131">
            <v>1</v>
          </cell>
        </row>
        <row r="132">
          <cell r="B132">
            <v>1</v>
          </cell>
        </row>
        <row r="133">
          <cell r="B133">
            <v>1</v>
          </cell>
        </row>
        <row r="134">
          <cell r="B134">
            <v>1</v>
          </cell>
        </row>
        <row r="135">
          <cell r="B135">
            <v>1</v>
          </cell>
        </row>
        <row r="136">
          <cell r="B136">
            <v>1</v>
          </cell>
        </row>
        <row r="137">
          <cell r="B137">
            <v>5</v>
          </cell>
        </row>
        <row r="138">
          <cell r="B138">
            <v>5</v>
          </cell>
        </row>
        <row r="139">
          <cell r="B139">
            <v>5</v>
          </cell>
        </row>
        <row r="140">
          <cell r="B140">
            <v>5</v>
          </cell>
        </row>
        <row r="141">
          <cell r="B141">
            <v>5</v>
          </cell>
        </row>
        <row r="142">
          <cell r="B142">
            <v>5</v>
          </cell>
        </row>
        <row r="143">
          <cell r="B143">
            <v>5</v>
          </cell>
        </row>
        <row r="144">
          <cell r="B144">
            <v>5</v>
          </cell>
        </row>
        <row r="145">
          <cell r="B145">
            <v>5</v>
          </cell>
        </row>
        <row r="146">
          <cell r="B146">
            <v>5</v>
          </cell>
        </row>
        <row r="147">
          <cell r="B147">
            <v>5</v>
          </cell>
        </row>
        <row r="148">
          <cell r="B148">
            <v>5</v>
          </cell>
        </row>
        <row r="149">
          <cell r="B149">
            <v>5</v>
          </cell>
        </row>
        <row r="150">
          <cell r="B150">
            <v>5</v>
          </cell>
        </row>
        <row r="151">
          <cell r="B151">
            <v>5</v>
          </cell>
        </row>
        <row r="152">
          <cell r="B152">
            <v>5</v>
          </cell>
        </row>
        <row r="153">
          <cell r="B153">
            <v>5</v>
          </cell>
        </row>
        <row r="154">
          <cell r="B154">
            <v>5</v>
          </cell>
        </row>
        <row r="155">
          <cell r="B155">
            <v>5</v>
          </cell>
        </row>
        <row r="156">
          <cell r="B156">
            <v>5</v>
          </cell>
        </row>
        <row r="157">
          <cell r="B157">
            <v>5</v>
          </cell>
        </row>
        <row r="158">
          <cell r="B158">
            <v>5</v>
          </cell>
        </row>
        <row r="159">
          <cell r="B159">
            <v>5</v>
          </cell>
        </row>
        <row r="160">
          <cell r="B160">
            <v>5</v>
          </cell>
        </row>
        <row r="161">
          <cell r="B161">
            <v>5</v>
          </cell>
        </row>
        <row r="162">
          <cell r="B162">
            <v>5</v>
          </cell>
        </row>
        <row r="163">
          <cell r="B163">
            <v>5</v>
          </cell>
        </row>
        <row r="164">
          <cell r="B164">
            <v>5</v>
          </cell>
        </row>
        <row r="165">
          <cell r="B165">
            <v>5</v>
          </cell>
        </row>
        <row r="166">
          <cell r="B166">
            <v>5</v>
          </cell>
        </row>
        <row r="167">
          <cell r="B167">
            <v>5</v>
          </cell>
        </row>
        <row r="168">
          <cell r="B168">
            <v>2</v>
          </cell>
        </row>
        <row r="169">
          <cell r="B169">
            <v>2</v>
          </cell>
        </row>
        <row r="170">
          <cell r="B170">
            <v>2</v>
          </cell>
        </row>
        <row r="171">
          <cell r="B171">
            <v>2</v>
          </cell>
        </row>
        <row r="172">
          <cell r="B172">
            <v>2</v>
          </cell>
        </row>
        <row r="173">
          <cell r="B173">
            <v>2</v>
          </cell>
        </row>
        <row r="174">
          <cell r="B174">
            <v>2</v>
          </cell>
        </row>
        <row r="175">
          <cell r="B175">
            <v>2</v>
          </cell>
        </row>
        <row r="176">
          <cell r="B176">
            <v>2</v>
          </cell>
        </row>
        <row r="177">
          <cell r="B177">
            <v>2</v>
          </cell>
        </row>
        <row r="178">
          <cell r="B178">
            <v>2</v>
          </cell>
        </row>
        <row r="179">
          <cell r="B179">
            <v>2</v>
          </cell>
        </row>
        <row r="180">
          <cell r="B180">
            <v>2</v>
          </cell>
        </row>
        <row r="181">
          <cell r="B181">
            <v>2</v>
          </cell>
        </row>
        <row r="182">
          <cell r="B182">
            <v>2</v>
          </cell>
        </row>
        <row r="183">
          <cell r="B183">
            <v>2</v>
          </cell>
        </row>
        <row r="184">
          <cell r="B184">
            <v>2</v>
          </cell>
        </row>
        <row r="185">
          <cell r="B185">
            <v>2</v>
          </cell>
        </row>
        <row r="186">
          <cell r="B186">
            <v>2</v>
          </cell>
        </row>
        <row r="187">
          <cell r="B187">
            <v>2</v>
          </cell>
        </row>
        <row r="188">
          <cell r="B188">
            <v>2</v>
          </cell>
        </row>
        <row r="189">
          <cell r="B189">
            <v>2</v>
          </cell>
        </row>
        <row r="190">
          <cell r="B190">
            <v>2</v>
          </cell>
        </row>
        <row r="191">
          <cell r="B191">
            <v>2</v>
          </cell>
        </row>
        <row r="192">
          <cell r="B192">
            <v>2</v>
          </cell>
        </row>
        <row r="193">
          <cell r="B193">
            <v>2</v>
          </cell>
        </row>
        <row r="194">
          <cell r="B194">
            <v>2</v>
          </cell>
        </row>
        <row r="195">
          <cell r="B195">
            <v>2</v>
          </cell>
        </row>
        <row r="196">
          <cell r="B196">
            <v>2</v>
          </cell>
        </row>
        <row r="197">
          <cell r="B197">
            <v>2</v>
          </cell>
        </row>
        <row r="198">
          <cell r="B198">
            <v>2</v>
          </cell>
        </row>
        <row r="199">
          <cell r="B199">
            <v>2</v>
          </cell>
        </row>
        <row r="200">
          <cell r="B200">
            <v>2</v>
          </cell>
        </row>
        <row r="201">
          <cell r="B201">
            <v>2</v>
          </cell>
        </row>
        <row r="202">
          <cell r="B202">
            <v>1</v>
          </cell>
        </row>
        <row r="203">
          <cell r="B203">
            <v>1</v>
          </cell>
        </row>
        <row r="204">
          <cell r="B204">
            <v>1</v>
          </cell>
        </row>
        <row r="205">
          <cell r="B205">
            <v>1</v>
          </cell>
        </row>
        <row r="206">
          <cell r="B206">
            <v>1</v>
          </cell>
        </row>
        <row r="207">
          <cell r="B207">
            <v>1</v>
          </cell>
        </row>
        <row r="208">
          <cell r="B208">
            <v>1</v>
          </cell>
        </row>
        <row r="209">
          <cell r="B209">
            <v>1</v>
          </cell>
        </row>
        <row r="210">
          <cell r="B210">
            <v>1</v>
          </cell>
        </row>
        <row r="211">
          <cell r="B211">
            <v>1</v>
          </cell>
        </row>
        <row r="212">
          <cell r="B212">
            <v>1</v>
          </cell>
        </row>
        <row r="213">
          <cell r="B213">
            <v>1</v>
          </cell>
        </row>
        <row r="214">
          <cell r="B214">
            <v>1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0">
          <cell r="C10">
            <v>58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lbum List"/>
      <sheetName val="Absolute"/>
      <sheetName val="Mixed"/>
      <sheetName val="Text Functions"/>
      <sheetName val="SIMPLE IF"/>
      <sheetName val="TEXT &amp; IF"/>
      <sheetName val="VLOOKUP"/>
      <sheetName val="Catalogue1"/>
      <sheetName val="HLOOKUP"/>
      <sheetName val="Catalogue2"/>
      <sheetName val="VLOOKUP - APPROX"/>
      <sheetName val="HLOOKUP &amp; VLOOK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B491ECE-9D29-496D-8022-D8CFAA9D0FDC}" name="Table22" displayName="Table22" ref="A4:C11" totalsRowShown="0">
  <autoFilter ref="A4:C11" xr:uid="{15742789-6FA1-4DF4-B4D9-61E340402FF6}"/>
  <tableColumns count="3">
    <tableColumn id="1" xr3:uid="{D75989AD-FB15-4565-BAB2-80424E8F9466}" name="No"/>
    <tableColumn id="2" xr3:uid="{3D79B28C-A8CA-4C2B-96FA-B66FA6013DE3}" name="Nama"/>
    <tableColumn id="3" xr3:uid="{C9C4DD99-1B7B-4742-B0C8-8C5C54F6CAC9}" name="Alamat"/>
  </tableColumns>
  <tableStyleInfo name="TableStyleLight1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le1" displayName="Table1" ref="A1:I18" totalsRowShown="0">
  <autoFilter ref="A1:I18" xr:uid="{00000000-0009-0000-0100-000001000000}"/>
  <tableColumns count="9">
    <tableColumn id="1" xr3:uid="{00000000-0010-0000-0100-000001000000}" name="OrderID"/>
    <tableColumn id="2" xr3:uid="{00000000-0010-0000-0100-000002000000}" name="OrderDate" dataDxfId="59"/>
    <tableColumn id="3" xr3:uid="{00000000-0010-0000-0100-000003000000}" name="CustomerID"/>
    <tableColumn id="4" xr3:uid="{00000000-0010-0000-0100-000004000000}" name="Item"/>
    <tableColumn id="5" xr3:uid="{00000000-0010-0000-0100-000005000000}" name="Quantity"/>
    <tableColumn id="6" xr3:uid="{00000000-0010-0000-0100-000006000000}" name="UnitPrice"/>
    <tableColumn id="7" xr3:uid="{00000000-0010-0000-0100-000007000000}" name="OrderTotal">
      <calculatedColumnFormula>E2*F2</calculatedColumnFormula>
    </tableColumn>
    <tableColumn id="9" xr3:uid="{41CA0B2B-F1AF-426D-B868-2D75E71C62C6}" name="Current Value" dataDxfId="58">
      <calculatedColumnFormula>Table1[[#This Row],[OrderTotal]]*Table1[[#This Row],[UnitPrice]]</calculatedColumnFormula>
    </tableColumn>
    <tableColumn id="8" xr3:uid="{1C7A71BC-B329-4D2D-AAC5-44085B27BDE1}" name="Projected Value"/>
  </tableColumns>
  <tableStyleInfo name="TableStyleLight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A1:D22" totalsRowShown="0">
  <autoFilter ref="A1:D22" xr:uid="{00000000-0009-0000-0100-000002000000}"/>
  <tableColumns count="4">
    <tableColumn id="1" xr3:uid="{00000000-0010-0000-0000-000001000000}" name="Category"/>
    <tableColumn id="2" xr3:uid="{00000000-0010-0000-0000-000002000000}" name="ItemNumber"/>
    <tableColumn id="3" xr3:uid="{00000000-0010-0000-0000-000003000000}" name="ItemDescription"/>
    <tableColumn id="4" xr3:uid="{00000000-0010-0000-0000-000004000000}" name="Weight" dataDxfId="57"/>
  </tableColumns>
  <tableStyleInfo name="TableStyleLight1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904CE9C-C24C-40D3-8508-93073104B4CD}" name="Table3" displayName="Table3" ref="A1:I5" totalsRowShown="0">
  <autoFilter ref="A1:I5" xr:uid="{00000000-0009-0000-0100-000003000000}"/>
  <tableColumns count="9">
    <tableColumn id="1" xr3:uid="{6BAEDE74-5379-422D-AFAE-52167A6C272D}" name="First Name"/>
    <tableColumn id="2" xr3:uid="{A3BB814A-F369-4379-B712-07F5256D67C2}" name="Last Name"/>
    <tableColumn id="3" xr3:uid="{96D6E1D7-AFE6-4C5A-9B16-A85D81A4EBA5}" name="Address"/>
    <tableColumn id="4" xr3:uid="{F21880D5-36F3-40CF-ADDD-6264EBF23BBC}" name="City"/>
    <tableColumn id="5" xr3:uid="{86003D63-4180-49D6-B28B-9261E17E6455}" name="State"/>
    <tableColumn id="6" xr3:uid="{2B1E3B0C-58B9-413F-BEFA-F74ABDCCC787}" name="Zip Code"/>
    <tableColumn id="7" xr3:uid="{1770AB8F-5292-4A87-9CC7-612375DFA475}" name="Work Phone"/>
    <tableColumn id="8" xr3:uid="{2E5CCE3D-5B8B-47BE-9B4A-FC3197034A77}" name="Home Phone"/>
    <tableColumn id="9" xr3:uid="{B7F5D25E-CF63-4055-B0E0-B75829778D43}" name="Email Address" dataCellStyle="Hyperlink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D76CF7B0-0256-40C6-A3D2-953ADFF21791}" name="Table8" displayName="Table8" ref="A1:E156" totalsRowShown="0" headerRowDxfId="30" dataDxfId="31" tableBorderDxfId="37">
  <autoFilter ref="A1:E156" xr:uid="{D76CF7B0-0256-40C6-A3D2-953ADFF21791}"/>
  <tableColumns count="5">
    <tableColumn id="1" xr3:uid="{EAEE43B1-F9CB-49A2-AE3F-33A5E6A033E9}" name="FirstName" dataDxfId="36"/>
    <tableColumn id="2" xr3:uid="{E6A50A0D-9F74-4543-BAF6-F425AA01DF42}" name="LastName" dataDxfId="35"/>
    <tableColumn id="3" xr3:uid="{4486C8FA-6287-4AB8-AF1E-EC66FADFAF35}" name="Company" dataDxfId="34"/>
    <tableColumn id="4" xr3:uid="{EF137EA7-7D59-43E8-AF06-C02D8F1DBF3F}" name="Job Title" dataDxfId="33"/>
    <tableColumn id="5" xr3:uid="{FBE6806E-E343-4A95-8A18-B45B708989F6}" name="E-Mail Address" dataDxfId="32"/>
  </tableColumns>
  <tableStyleInfo name="TableStyleMedium1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A2DC5ABE-AED4-4079-B67C-4FFAA79D5EE9}" name="Table812" displayName="Table812" ref="A1:F156" totalsRowShown="0" headerRowDxfId="18" dataDxfId="17" tableBorderDxfId="16">
  <autoFilter ref="A1:F156" xr:uid="{D76CF7B0-0256-40C6-A3D2-953ADFF21791}"/>
  <tableColumns count="6">
    <tableColumn id="1" xr3:uid="{12A0F0BA-A6CD-43AB-971E-E5876BF08EBA}" name="FirstName" dataDxfId="15"/>
    <tableColumn id="2" xr3:uid="{C31B5A3E-D535-4D64-B998-ADF6F86680F3}" name="LastName" dataDxfId="14"/>
    <tableColumn id="3" xr3:uid="{13CE4F72-DCF1-4986-9F3D-655BD253D509}" name="Company" dataDxfId="13"/>
    <tableColumn id="4" xr3:uid="{3056E5DE-4239-4E7F-87BB-E0B1069A5840}" name="Job Title" dataDxfId="12"/>
    <tableColumn id="5" xr3:uid="{DDF143D4-E4DC-4B6C-80B0-B163ED77A244}" name="E-Mail Address" dataDxfId="11"/>
    <tableColumn id="6" xr3:uid="{D3C10F34-BEFC-4A2D-B317-31722FBB2F71}" name="Exam 3" dataDxfId="10"/>
  </tableColumns>
  <tableStyleInfo name="TableStyleMedium1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81BE299A-3911-4A34-A736-04CB2EDB572B}" name="Table81213" displayName="Table81213" ref="A1:F156" totalsRowShown="0" headerRowDxfId="9" dataDxfId="8" tableBorderDxfId="7">
  <autoFilter ref="A1:F156" xr:uid="{D76CF7B0-0256-40C6-A3D2-953ADFF21791}"/>
  <tableColumns count="6">
    <tableColumn id="1" xr3:uid="{2D892FCF-6815-4FFA-A755-AAD09BB280F1}" name="FirstName" dataDxfId="6"/>
    <tableColumn id="2" xr3:uid="{A3E4DB8F-D9CA-4CD6-96B9-CA14797C7854}" name="LastName" dataDxfId="5"/>
    <tableColumn id="3" xr3:uid="{8B9BD63B-44DE-4BA7-89DA-F498DCE7C8A9}" name="Company" dataDxfId="4"/>
    <tableColumn id="4" xr3:uid="{4345AA49-E055-48BA-BC16-900E6ACB5A4C}" name="Job Title" dataDxfId="3"/>
    <tableColumn id="5" xr3:uid="{4AD1EFFA-43DF-48DF-8B4A-9B244B7F0380}" name="E-Mail Address" dataDxfId="2"/>
    <tableColumn id="6" xr3:uid="{877FFA6E-F94D-44EA-91FE-F0757FAD3A06}" name="Exam 3" dataDxfId="1"/>
  </tableColumns>
  <tableStyleInfo name="TableStyleMedium1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1A3B1890-361B-4E9F-ABC3-A7E508EA5D06}" name="Table1579" displayName="Table1579" ref="A1:G112" totalsRowCount="1" headerRowDxfId="56" dataDxfId="55" headerRowBorderDxfId="53" tableBorderDxfId="54" totalsRowBorderDxfId="52">
  <autoFilter ref="A1:G111" xr:uid="{00000000-0009-0000-0100-000003000000}"/>
  <sortState xmlns:xlrd2="http://schemas.microsoft.com/office/spreadsheetml/2017/richdata2" ref="A2:E111">
    <sortCondition ref="C2:C111"/>
    <sortCondition ref="B2:B111"/>
  </sortState>
  <tableColumns count="7">
    <tableColumn id="1" xr3:uid="{482E49A7-6E22-49C5-9BC4-9C413D840BC4}" name="Product Name" dataDxfId="50" totalsRowDxfId="51"/>
    <tableColumn id="2" xr3:uid="{CCA6D1D8-2771-4AA3-8018-BE5C5D854272}" name="Supplier" dataDxfId="48" totalsRowDxfId="49"/>
    <tableColumn id="3" xr3:uid="{A2B58306-A3F6-497D-8D77-A591B269769A}" name="Category" dataDxfId="46" totalsRowDxfId="47"/>
    <tableColumn id="4" xr3:uid="{E985509A-A677-443F-89A8-36373FA566F1}" name="Quantity Per Unit" dataDxfId="44" totalsRowDxfId="45"/>
    <tableColumn id="5" xr3:uid="{ECF38BC1-DE76-49C7-BAC6-FA41C1654684}" name="Unit Price" dataDxfId="42" totalsRowDxfId="43"/>
    <tableColumn id="8" xr3:uid="{9DB2E590-DED2-477D-BA5A-32ADC0E492FB}" name="Jan" totalsRowFunction="custom" dataDxfId="40" totalsRowDxfId="41">
      <calculatedColumnFormula>Table1579[[#This Row],[Unit Price]]</calculatedColumnFormula>
      <totalsRowFormula>AVERAGE(Table1579[Jan])</totalsRowFormula>
    </tableColumn>
    <tableColumn id="9" xr3:uid="{4150F9C1-B99E-4A39-B137-66F685BA30E7}" name="Feb" totalsRowFunction="custom" dataDxfId="38" totalsRowDxfId="39">
      <calculatedColumnFormula>Table1579[[#This Row],[Unit Price]]+Table1579[[#This Row],[Jan]]</calculatedColumnFormula>
      <totalsRowFormula>AVERAGE(Table1579[Feb])</totalsRowFormula>
    </tableColumn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06C5C0F-8876-415C-AC67-A54BEB814E9C}" name="Table27" displayName="Table27" ref="A1:D20" totalsRowCount="1" headerRowDxfId="88" dataDxfId="87" totalsRowDxfId="86">
  <autoFilter ref="A1:D19" xr:uid="{1B44C9FD-440D-472E-B27C-337D02E1EFE0}"/>
  <tableColumns count="4">
    <tableColumn id="1" xr3:uid="{633DDC14-6A9F-45BC-B29A-865818E7825C}" name="Category" totalsRowLabel="Average" dataDxfId="85" totalsRowDxfId="84"/>
    <tableColumn id="2" xr3:uid="{8CB0CE28-9B31-4A0A-A48F-65F6781A0BF4}" name="September" dataDxfId="83" totalsRowDxfId="82"/>
    <tableColumn id="3" xr3:uid="{1F6164D4-11D9-4DF6-B007-81F53094795F}" name="October" dataDxfId="81" totalsRowDxfId="80"/>
    <tableColumn id="4" xr3:uid="{548E661C-F106-4ADD-B452-3DA3C8E5A5D8}" name="November" dataDxfId="79" totalsRowDxfId="78">
      <calculatedColumnFormula>C2*0.9</calculatedColumnFormula>
    </tableColumn>
  </tableColumns>
  <tableStyleInfo name="TableStyleMedium21" showFirstColumn="1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A9F26940-77DA-4707-8DED-99BE5F6D995E}" name="Table20" displayName="Table20" ref="A1:D20" totalsRowCount="1" headerRowDxfId="29" dataDxfId="28" totalsRowDxfId="27">
  <autoFilter ref="A1:D19" xr:uid="{1B44C9FD-440D-472E-B27C-337D02E1EFE0}"/>
  <tableColumns count="4">
    <tableColumn id="1" xr3:uid="{7B0A5294-85BE-45E9-A8D6-03525A8872EF}" name="Category" totalsRowLabel="Average" dataDxfId="25" totalsRowDxfId="26"/>
    <tableColumn id="2" xr3:uid="{10D0A288-6B6B-4676-A891-5F56A6B19FB2}" name="September" dataDxfId="23" totalsRowDxfId="24"/>
    <tableColumn id="3" xr3:uid="{431F0909-C0FB-4DD9-926F-965500EBEADE}" name="October" dataDxfId="21" totalsRowDxfId="22"/>
    <tableColumn id="4" xr3:uid="{32B8C2DD-B0E1-45AA-9317-A71B03E88863}" name="November" dataDxfId="19" totalsRowDxfId="20">
      <calculatedColumnFormula>C2*0.9</calculatedColumnFormula>
    </tableColumn>
  </tableColumns>
  <tableStyleInfo name="TableStyleMedium21" showFirstColumn="1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9190C7D-50BB-4D8F-A4A0-55E3047AE19D}" name="Table26" displayName="Table26" ref="A1:D20" totalsRowCount="1" headerRowDxfId="77" dataDxfId="76" totalsRowDxfId="75">
  <autoFilter ref="A1:D19" xr:uid="{1B44C9FD-440D-472E-B27C-337D02E1EFE0}"/>
  <tableColumns count="4">
    <tableColumn id="1" xr3:uid="{7A444C94-AF6B-4CCE-B576-3C13DA283E96}" name="Category" totalsRowLabel="Average" dataDxfId="74" totalsRowDxfId="73"/>
    <tableColumn id="2" xr3:uid="{0338AB4D-59AE-4E70-B381-ACCE692B9663}" name="September" dataDxfId="72" totalsRowDxfId="71"/>
    <tableColumn id="3" xr3:uid="{E741587A-D706-4EA6-86D9-DADEB0BBA155}" name="October" dataDxfId="70" totalsRowDxfId="69"/>
    <tableColumn id="4" xr3:uid="{1A588B65-1B8D-473A-85EE-476485C60994}" name="November" dataDxfId="68" totalsRowDxfId="67">
      <calculatedColumnFormula>C2*0.9</calculatedColumnFormula>
    </tableColumn>
  </tableColumns>
  <tableStyleInfo name="TableStyleMedium21" showFirstColumn="1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E995ABE-3D6A-461D-A3B2-5CA03FD54EC2}" name="Table15" displayName="Table15" ref="A1:B20" totalsRowCount="1" headerRowDxfId="66" dataDxfId="65" totalsRowDxfId="64">
  <autoFilter ref="A1:B19" xr:uid="{00000000-0009-0000-0100-000001000000}"/>
  <tableColumns count="2">
    <tableColumn id="1" xr3:uid="{A0CDD4A7-904A-4CF7-9710-5ECE8ACA7CEA}" name="Category" totalsRowLabel="Total" dataDxfId="63" totalsRowDxfId="62"/>
    <tableColumn id="2" xr3:uid="{7987D8DB-2481-49AE-AA65-C8A811C0CB69}" name="Sales" totalsRowFunction="sum" dataDxfId="61" totalsRowDxfId="60"/>
  </tableColumns>
  <tableStyleInfo name="TableStyleMedium11" showFirstColumn="1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drawing" Target="../drawings/drawing2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F1108-81C7-4C0F-91D2-C45601C4D43C}">
  <sheetPr>
    <tabColor theme="0"/>
  </sheetPr>
  <dimension ref="A1:E6"/>
  <sheetViews>
    <sheetView zoomScale="90" zoomScaleNormal="90" workbookViewId="0">
      <selection activeCell="C11" sqref="C11"/>
    </sheetView>
  </sheetViews>
  <sheetFormatPr defaultRowHeight="14.5" x14ac:dyDescent="0.35"/>
  <cols>
    <col min="1" max="1" width="22.453125" customWidth="1"/>
    <col min="2" max="2" width="17.453125" customWidth="1"/>
    <col min="3" max="3" width="19.81640625" customWidth="1"/>
    <col min="4" max="4" width="17.54296875" customWidth="1"/>
    <col min="5" max="5" width="22" bestFit="1" customWidth="1"/>
    <col min="6" max="6" width="17.6328125" customWidth="1"/>
    <col min="7" max="7" width="17" customWidth="1"/>
    <col min="8" max="8" width="13.90625" customWidth="1"/>
    <col min="9" max="9" width="11.36328125" customWidth="1"/>
    <col min="10" max="10" width="17.81640625" bestFit="1" customWidth="1"/>
    <col min="11" max="11" width="17.81640625" customWidth="1"/>
  </cols>
  <sheetData>
    <row r="1" spans="1:5" ht="15.5" x14ac:dyDescent="0.35">
      <c r="A1" s="170" t="s">
        <v>957</v>
      </c>
      <c r="B1" s="171" t="s">
        <v>958</v>
      </c>
      <c r="C1" s="171" t="s">
        <v>959</v>
      </c>
      <c r="D1" s="171" t="s">
        <v>960</v>
      </c>
      <c r="E1" s="172" t="s">
        <v>961</v>
      </c>
    </row>
    <row r="2" spans="1:5" x14ac:dyDescent="0.35">
      <c r="A2" s="173" t="s">
        <v>962</v>
      </c>
      <c r="B2" s="174" t="s">
        <v>963</v>
      </c>
      <c r="C2" s="174"/>
      <c r="D2" s="174"/>
      <c r="E2" s="175"/>
    </row>
    <row r="3" spans="1:5" x14ac:dyDescent="0.35">
      <c r="A3" s="173" t="s">
        <v>964</v>
      </c>
      <c r="B3" s="174" t="s">
        <v>965</v>
      </c>
      <c r="C3" s="174"/>
      <c r="D3" s="174"/>
      <c r="E3" s="175"/>
    </row>
    <row r="4" spans="1:5" x14ac:dyDescent="0.35">
      <c r="A4" s="173" t="s">
        <v>966</v>
      </c>
      <c r="B4" s="174" t="s">
        <v>967</v>
      </c>
      <c r="C4" s="174"/>
      <c r="D4" s="174"/>
      <c r="E4" s="175"/>
    </row>
    <row r="5" spans="1:5" x14ac:dyDescent="0.35">
      <c r="A5" s="173" t="s">
        <v>968</v>
      </c>
      <c r="B5" s="174" t="s">
        <v>969</v>
      </c>
      <c r="C5" s="174"/>
      <c r="D5" s="174"/>
      <c r="E5" s="175"/>
    </row>
    <row r="6" spans="1:5" x14ac:dyDescent="0.35">
      <c r="A6" s="176" t="s">
        <v>970</v>
      </c>
      <c r="B6" s="149" t="s">
        <v>971</v>
      </c>
      <c r="C6" s="149"/>
      <c r="D6" s="149"/>
      <c r="E6" s="148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DE2A5-C6E3-4D69-B404-C23E3A751077}">
  <dimension ref="A1:I122"/>
  <sheetViews>
    <sheetView zoomScaleNormal="100" workbookViewId="0">
      <selection activeCell="J2" sqref="J2"/>
    </sheetView>
  </sheetViews>
  <sheetFormatPr defaultColWidth="9" defaultRowHeight="13" x14ac:dyDescent="0.3"/>
  <cols>
    <col min="1" max="1" width="22.26953125" style="113" bestFit="1" customWidth="1"/>
    <col min="2" max="7" width="8.6328125" style="113" customWidth="1"/>
    <col min="8" max="16384" width="9" style="113"/>
  </cols>
  <sheetData>
    <row r="1" spans="1:9" ht="14.5" x14ac:dyDescent="0.3">
      <c r="A1" s="110" t="s">
        <v>263</v>
      </c>
      <c r="B1" s="111" t="s">
        <v>264</v>
      </c>
      <c r="C1" s="110" t="s">
        <v>102</v>
      </c>
      <c r="D1" s="110" t="s">
        <v>265</v>
      </c>
      <c r="E1" s="110" t="s">
        <v>266</v>
      </c>
      <c r="F1" s="112" t="s">
        <v>267</v>
      </c>
      <c r="G1" s="112" t="s">
        <v>268</v>
      </c>
    </row>
    <row r="2" spans="1:9" ht="58" x14ac:dyDescent="0.3">
      <c r="A2" s="114" t="s">
        <v>269</v>
      </c>
      <c r="B2" s="114" t="s">
        <v>270</v>
      </c>
      <c r="C2" s="114" t="s">
        <v>234</v>
      </c>
      <c r="D2" s="114" t="s">
        <v>271</v>
      </c>
      <c r="E2" s="115">
        <v>4.5</v>
      </c>
      <c r="F2" s="116">
        <f>Table1579[[#This Row],[Unit Price]]</f>
        <v>4.5</v>
      </c>
      <c r="G2" s="116">
        <f>Table1579[[#This Row],[Unit Price]]+Table1579[[#This Row],[Jan]]</f>
        <v>9</v>
      </c>
      <c r="H2" s="113" t="s">
        <v>272</v>
      </c>
      <c r="I2" s="113">
        <f>MAX(Table1579[Unit Price])</f>
        <v>125</v>
      </c>
    </row>
    <row r="3" spans="1:9" ht="58" x14ac:dyDescent="0.3">
      <c r="A3" s="114" t="s">
        <v>273</v>
      </c>
      <c r="B3" s="114" t="s">
        <v>270</v>
      </c>
      <c r="C3" s="114" t="s">
        <v>234</v>
      </c>
      <c r="D3" s="114" t="s">
        <v>274</v>
      </c>
      <c r="E3" s="115">
        <v>5.5</v>
      </c>
      <c r="F3" s="117">
        <f>Table1579[[#This Row],[Unit Price]]</f>
        <v>5.5</v>
      </c>
      <c r="G3" s="117">
        <f>Table1579[[#This Row],[Unit Price]]+Table1579[[#This Row],[Jan]]</f>
        <v>11</v>
      </c>
    </row>
    <row r="4" spans="1:9" ht="58" x14ac:dyDescent="0.3">
      <c r="A4" s="114" t="s">
        <v>275</v>
      </c>
      <c r="B4" s="114" t="s">
        <v>270</v>
      </c>
      <c r="C4" s="114" t="s">
        <v>234</v>
      </c>
      <c r="D4" s="114" t="s">
        <v>271</v>
      </c>
      <c r="E4" s="115">
        <v>4.5</v>
      </c>
      <c r="F4" s="117">
        <f>Table1579[[#This Row],[Unit Price]]</f>
        <v>4.5</v>
      </c>
      <c r="G4" s="117">
        <f>Table1579[[#This Row],[Unit Price]]+Table1579[[#This Row],[Jan]]</f>
        <v>9</v>
      </c>
    </row>
    <row r="5" spans="1:9" ht="58" x14ac:dyDescent="0.3">
      <c r="A5" s="114" t="s">
        <v>276</v>
      </c>
      <c r="B5" s="114" t="s">
        <v>270</v>
      </c>
      <c r="C5" s="114" t="s">
        <v>234</v>
      </c>
      <c r="D5" s="114" t="s">
        <v>274</v>
      </c>
      <c r="E5" s="115">
        <v>6.5</v>
      </c>
      <c r="F5" s="117">
        <f>Table1579[[#This Row],[Unit Price]]</f>
        <v>6.5</v>
      </c>
      <c r="G5" s="117">
        <f>Table1579[[#This Row],[Unit Price]]+Table1579[[#This Row],[Jan]]</f>
        <v>13</v>
      </c>
    </row>
    <row r="6" spans="1:9" ht="58" x14ac:dyDescent="0.3">
      <c r="A6" s="114" t="s">
        <v>277</v>
      </c>
      <c r="B6" s="114" t="s">
        <v>270</v>
      </c>
      <c r="C6" s="114" t="s">
        <v>234</v>
      </c>
      <c r="D6" s="114" t="s">
        <v>278</v>
      </c>
      <c r="E6" s="115">
        <v>4.5</v>
      </c>
      <c r="F6" s="117">
        <f>Table1579[[#This Row],[Unit Price]]</f>
        <v>4.5</v>
      </c>
      <c r="G6" s="117">
        <f>Table1579[[#This Row],[Unit Price]]+Table1579[[#This Row],[Jan]]</f>
        <v>9</v>
      </c>
    </row>
    <row r="7" spans="1:9" ht="58" x14ac:dyDescent="0.3">
      <c r="A7" s="114" t="s">
        <v>279</v>
      </c>
      <c r="B7" s="114" t="s">
        <v>270</v>
      </c>
      <c r="C7" s="114" t="s">
        <v>234</v>
      </c>
      <c r="D7" s="114" t="s">
        <v>271</v>
      </c>
      <c r="E7" s="115">
        <v>3.95</v>
      </c>
      <c r="F7" s="117">
        <f>Table1579[[#This Row],[Unit Price]]</f>
        <v>3.95</v>
      </c>
      <c r="G7" s="117">
        <f>Table1579[[#This Row],[Unit Price]]+Table1579[[#This Row],[Jan]]</f>
        <v>7.9</v>
      </c>
    </row>
    <row r="8" spans="1:9" ht="58" x14ac:dyDescent="0.3">
      <c r="A8" s="114" t="s">
        <v>280</v>
      </c>
      <c r="B8" s="114" t="s">
        <v>270</v>
      </c>
      <c r="C8" s="114" t="s">
        <v>234</v>
      </c>
      <c r="D8" s="114" t="s">
        <v>271</v>
      </c>
      <c r="E8" s="115">
        <v>4.5</v>
      </c>
      <c r="F8" s="117">
        <f>Table1579[[#This Row],[Unit Price]]</f>
        <v>4.5</v>
      </c>
      <c r="G8" s="117">
        <f>Table1579[[#This Row],[Unit Price]]+Table1579[[#This Row],[Jan]]</f>
        <v>9</v>
      </c>
    </row>
    <row r="9" spans="1:9" ht="58" x14ac:dyDescent="0.3">
      <c r="A9" s="114" t="s">
        <v>281</v>
      </c>
      <c r="B9" s="114" t="s">
        <v>270</v>
      </c>
      <c r="C9" s="114" t="s">
        <v>234</v>
      </c>
      <c r="D9" s="114" t="s">
        <v>282</v>
      </c>
      <c r="E9" s="115">
        <v>30</v>
      </c>
      <c r="F9" s="117">
        <f>Table1579[[#This Row],[Unit Price]]</f>
        <v>30</v>
      </c>
      <c r="G9" s="117">
        <f>Table1579[[#This Row],[Unit Price]]+Table1579[[#This Row],[Jan]]</f>
        <v>60</v>
      </c>
    </row>
    <row r="10" spans="1:9" ht="14.5" x14ac:dyDescent="0.35">
      <c r="A10" t="s">
        <v>283</v>
      </c>
      <c r="B10" s="114"/>
      <c r="C10" s="114"/>
      <c r="D10" s="114"/>
      <c r="E10" s="115"/>
      <c r="F10" s="117">
        <f>Table1579[[#This Row],[Unit Price]]</f>
        <v>0</v>
      </c>
      <c r="G10" s="117">
        <f>Table1579[[#This Row],[Unit Price]]+Table1579[[#This Row],[Jan]]</f>
        <v>0</v>
      </c>
    </row>
    <row r="11" spans="1:9" ht="58" x14ac:dyDescent="0.3">
      <c r="A11" s="114" t="s">
        <v>284</v>
      </c>
      <c r="B11" s="114" t="s">
        <v>270</v>
      </c>
      <c r="C11" s="114" t="s">
        <v>234</v>
      </c>
      <c r="D11" s="114" t="s">
        <v>285</v>
      </c>
      <c r="E11" s="115">
        <v>15.95</v>
      </c>
      <c r="F11" s="117">
        <f>Table1579[[#This Row],[Unit Price]]</f>
        <v>15.95</v>
      </c>
      <c r="G11" s="117">
        <f>Table1579[[#This Row],[Unit Price]]+Table1579[[#This Row],[Jan]]</f>
        <v>31.9</v>
      </c>
    </row>
    <row r="12" spans="1:9" ht="58" x14ac:dyDescent="0.3">
      <c r="A12" s="114" t="s">
        <v>284</v>
      </c>
      <c r="B12" s="114" t="s">
        <v>270</v>
      </c>
      <c r="C12" s="114" t="s">
        <v>234</v>
      </c>
      <c r="D12" s="114" t="s">
        <v>286</v>
      </c>
      <c r="E12" s="115">
        <v>9.5</v>
      </c>
      <c r="F12" s="117">
        <f>Table1579[[#This Row],[Unit Price]]</f>
        <v>9.5</v>
      </c>
      <c r="G12" s="117">
        <f>Table1579[[#This Row],[Unit Price]]+Table1579[[#This Row],[Jan]]</f>
        <v>19</v>
      </c>
    </row>
    <row r="13" spans="1:9" ht="58" x14ac:dyDescent="0.3">
      <c r="A13" s="114" t="s">
        <v>287</v>
      </c>
      <c r="B13" s="114" t="s">
        <v>270</v>
      </c>
      <c r="C13" s="114" t="s">
        <v>234</v>
      </c>
      <c r="D13" s="114" t="s">
        <v>271</v>
      </c>
      <c r="E13" s="115">
        <v>7.5</v>
      </c>
      <c r="F13" s="117">
        <f>Table1579[[#This Row],[Unit Price]]</f>
        <v>7.5</v>
      </c>
      <c r="G13" s="117">
        <f>Table1579[[#This Row],[Unit Price]]+Table1579[[#This Row],[Jan]]</f>
        <v>15</v>
      </c>
    </row>
    <row r="14" spans="1:9" ht="58" x14ac:dyDescent="0.3">
      <c r="A14" s="114" t="s">
        <v>288</v>
      </c>
      <c r="B14" s="114" t="s">
        <v>270</v>
      </c>
      <c r="C14" s="114" t="s">
        <v>234</v>
      </c>
      <c r="D14" s="114" t="s">
        <v>289</v>
      </c>
      <c r="E14" s="115">
        <v>12</v>
      </c>
      <c r="F14" s="117">
        <f>Table1579[[#This Row],[Unit Price]]</f>
        <v>12</v>
      </c>
      <c r="G14" s="117">
        <f>Table1579[[#This Row],[Unit Price]]+Table1579[[#This Row],[Jan]]</f>
        <v>24</v>
      </c>
    </row>
    <row r="15" spans="1:9" ht="58" x14ac:dyDescent="0.3">
      <c r="A15" s="114" t="s">
        <v>290</v>
      </c>
      <c r="B15" s="114" t="s">
        <v>270</v>
      </c>
      <c r="C15" s="114" t="s">
        <v>234</v>
      </c>
      <c r="D15" s="114" t="s">
        <v>274</v>
      </c>
      <c r="E15" s="115">
        <v>12</v>
      </c>
      <c r="F15" s="117">
        <f>Table1579[[#This Row],[Unit Price]]</f>
        <v>12</v>
      </c>
      <c r="G15" s="117">
        <f>Table1579[[#This Row],[Unit Price]]+Table1579[[#This Row],[Jan]]</f>
        <v>24</v>
      </c>
    </row>
    <row r="16" spans="1:9" ht="58" x14ac:dyDescent="0.3">
      <c r="A16" s="114" t="s">
        <v>291</v>
      </c>
      <c r="B16" s="114" t="s">
        <v>270</v>
      </c>
      <c r="C16" s="114" t="s">
        <v>234</v>
      </c>
      <c r="D16" s="114" t="s">
        <v>292</v>
      </c>
      <c r="E16" s="115">
        <v>12</v>
      </c>
      <c r="F16" s="117">
        <f>Table1579[[#This Row],[Unit Price]]</f>
        <v>12</v>
      </c>
      <c r="G16" s="117">
        <f>Table1579[[#This Row],[Unit Price]]+Table1579[[#This Row],[Jan]]</f>
        <v>24</v>
      </c>
    </row>
    <row r="17" spans="1:7" ht="58" x14ac:dyDescent="0.3">
      <c r="A17" s="114" t="s">
        <v>293</v>
      </c>
      <c r="B17" s="114" t="s">
        <v>270</v>
      </c>
      <c r="C17" s="114" t="s">
        <v>234</v>
      </c>
      <c r="D17" s="114" t="s">
        <v>274</v>
      </c>
      <c r="E17" s="115">
        <v>4.75</v>
      </c>
      <c r="F17" s="117">
        <f>Table1579[[#This Row],[Unit Price]]</f>
        <v>4.75</v>
      </c>
      <c r="G17" s="117">
        <f>Table1579[[#This Row],[Unit Price]]+Table1579[[#This Row],[Jan]]</f>
        <v>9.5</v>
      </c>
    </row>
    <row r="18" spans="1:7" ht="58" x14ac:dyDescent="0.3">
      <c r="A18" s="114" t="s">
        <v>294</v>
      </c>
      <c r="B18" s="114" t="s">
        <v>270</v>
      </c>
      <c r="C18" s="114" t="s">
        <v>234</v>
      </c>
      <c r="D18" s="114" t="s">
        <v>274</v>
      </c>
      <c r="E18" s="115">
        <v>5.95</v>
      </c>
      <c r="F18" s="117">
        <f>Table1579[[#This Row],[Unit Price]]</f>
        <v>5.95</v>
      </c>
      <c r="G18" s="117">
        <f>Table1579[[#This Row],[Unit Price]]+Table1579[[#This Row],[Jan]]</f>
        <v>11.9</v>
      </c>
    </row>
    <row r="19" spans="1:7" ht="58" x14ac:dyDescent="0.3">
      <c r="A19" s="114" t="s">
        <v>295</v>
      </c>
      <c r="B19" s="114" t="s">
        <v>270</v>
      </c>
      <c r="C19" s="114" t="s">
        <v>234</v>
      </c>
      <c r="D19" s="114" t="s">
        <v>271</v>
      </c>
      <c r="E19" s="115">
        <v>10</v>
      </c>
      <c r="F19" s="117">
        <f>Table1579[[#This Row],[Unit Price]]</f>
        <v>10</v>
      </c>
      <c r="G19" s="117">
        <f>Table1579[[#This Row],[Unit Price]]+Table1579[[#This Row],[Jan]]</f>
        <v>20</v>
      </c>
    </row>
    <row r="20" spans="1:7" ht="58" x14ac:dyDescent="0.3">
      <c r="A20" s="114" t="s">
        <v>296</v>
      </c>
      <c r="B20" s="114" t="s">
        <v>270</v>
      </c>
      <c r="C20" s="114" t="s">
        <v>234</v>
      </c>
      <c r="D20" s="114" t="s">
        <v>297</v>
      </c>
      <c r="E20" s="115">
        <v>18</v>
      </c>
      <c r="F20" s="117">
        <f>Table1579[[#This Row],[Unit Price]]</f>
        <v>18</v>
      </c>
      <c r="G20" s="117">
        <f>Table1579[[#This Row],[Unit Price]]+Table1579[[#This Row],[Jan]]</f>
        <v>36</v>
      </c>
    </row>
    <row r="21" spans="1:7" ht="58" x14ac:dyDescent="0.3">
      <c r="A21" s="114" t="s">
        <v>298</v>
      </c>
      <c r="B21" s="114" t="s">
        <v>270</v>
      </c>
      <c r="C21" s="114" t="s">
        <v>234</v>
      </c>
      <c r="D21" s="114" t="s">
        <v>299</v>
      </c>
      <c r="E21" s="115">
        <v>6.95</v>
      </c>
      <c r="F21" s="117">
        <f>Table1579[[#This Row],[Unit Price]]</f>
        <v>6.95</v>
      </c>
      <c r="G21" s="117">
        <f>Table1579[[#This Row],[Unit Price]]+Table1579[[#This Row],[Jan]]</f>
        <v>13.9</v>
      </c>
    </row>
    <row r="22" spans="1:7" ht="58" x14ac:dyDescent="0.3">
      <c r="A22" s="114" t="s">
        <v>300</v>
      </c>
      <c r="B22" s="114" t="s">
        <v>270</v>
      </c>
      <c r="C22" s="114" t="s">
        <v>234</v>
      </c>
      <c r="D22" s="114" t="s">
        <v>274</v>
      </c>
      <c r="E22" s="115">
        <v>6.5</v>
      </c>
      <c r="F22" s="117">
        <f>Table1579[[#This Row],[Unit Price]]</f>
        <v>6.5</v>
      </c>
      <c r="G22" s="117">
        <f>Table1579[[#This Row],[Unit Price]]+Table1579[[#This Row],[Jan]]</f>
        <v>13</v>
      </c>
    </row>
    <row r="23" spans="1:7" ht="58" x14ac:dyDescent="0.3">
      <c r="A23" s="114" t="s">
        <v>301</v>
      </c>
      <c r="B23" s="114" t="s">
        <v>270</v>
      </c>
      <c r="C23" s="114" t="s">
        <v>234</v>
      </c>
      <c r="D23" s="114" t="s">
        <v>302</v>
      </c>
      <c r="E23" s="115">
        <v>9.9499999999999993</v>
      </c>
      <c r="F23" s="117">
        <f>Table1579[[#This Row],[Unit Price]]</f>
        <v>9.9499999999999993</v>
      </c>
      <c r="G23" s="117">
        <f>Table1579[[#This Row],[Unit Price]]+Table1579[[#This Row],[Jan]]</f>
        <v>19.899999999999999</v>
      </c>
    </row>
    <row r="24" spans="1:7" ht="58" x14ac:dyDescent="0.3">
      <c r="A24" s="114" t="s">
        <v>303</v>
      </c>
      <c r="B24" s="114" t="s">
        <v>270</v>
      </c>
      <c r="C24" s="114" t="s">
        <v>234</v>
      </c>
      <c r="D24" s="114" t="s">
        <v>274</v>
      </c>
      <c r="E24" s="115">
        <v>6.25</v>
      </c>
      <c r="F24" s="117">
        <f>Table1579[[#This Row],[Unit Price]]</f>
        <v>6.25</v>
      </c>
      <c r="G24" s="117">
        <f>Table1579[[#This Row],[Unit Price]]+Table1579[[#This Row],[Jan]]</f>
        <v>12.5</v>
      </c>
    </row>
    <row r="25" spans="1:7" ht="58" x14ac:dyDescent="0.3">
      <c r="A25" s="114" t="s">
        <v>304</v>
      </c>
      <c r="B25" s="114" t="s">
        <v>270</v>
      </c>
      <c r="C25" s="114" t="s">
        <v>234</v>
      </c>
      <c r="D25" s="114" t="s">
        <v>278</v>
      </c>
      <c r="E25" s="115">
        <v>4.5</v>
      </c>
      <c r="F25" s="117">
        <f>Table1579[[#This Row],[Unit Price]]</f>
        <v>4.5</v>
      </c>
      <c r="G25" s="117">
        <f>Table1579[[#This Row],[Unit Price]]+Table1579[[#This Row],[Jan]]</f>
        <v>9</v>
      </c>
    </row>
    <row r="26" spans="1:7" ht="58" x14ac:dyDescent="0.3">
      <c r="A26" s="114" t="s">
        <v>305</v>
      </c>
      <c r="B26" s="114" t="s">
        <v>270</v>
      </c>
      <c r="C26" s="114" t="s">
        <v>234</v>
      </c>
      <c r="D26" s="114" t="s">
        <v>306</v>
      </c>
      <c r="E26" s="115">
        <v>32</v>
      </c>
      <c r="F26" s="117">
        <f>Table1579[[#This Row],[Unit Price]]</f>
        <v>32</v>
      </c>
      <c r="G26" s="117">
        <f>Table1579[[#This Row],[Unit Price]]+Table1579[[#This Row],[Jan]]</f>
        <v>64</v>
      </c>
    </row>
    <row r="27" spans="1:7" ht="43.5" x14ac:dyDescent="0.3">
      <c r="A27" s="114" t="s">
        <v>307</v>
      </c>
      <c r="B27" s="114" t="s">
        <v>308</v>
      </c>
      <c r="C27" s="114" t="s">
        <v>239</v>
      </c>
      <c r="D27" s="114" t="s">
        <v>285</v>
      </c>
      <c r="E27" s="115">
        <v>15.95</v>
      </c>
      <c r="F27" s="117">
        <f>Table1579[[#This Row],[Unit Price]]</f>
        <v>15.95</v>
      </c>
      <c r="G27" s="117">
        <f>Table1579[[#This Row],[Unit Price]]+Table1579[[#This Row],[Jan]]</f>
        <v>31.9</v>
      </c>
    </row>
    <row r="28" spans="1:7" ht="43.5" x14ac:dyDescent="0.3">
      <c r="A28" s="114" t="s">
        <v>309</v>
      </c>
      <c r="B28" s="114" t="s">
        <v>308</v>
      </c>
      <c r="C28" s="114" t="s">
        <v>239</v>
      </c>
      <c r="D28" s="114" t="s">
        <v>289</v>
      </c>
      <c r="E28" s="115">
        <v>34</v>
      </c>
      <c r="F28" s="117">
        <f>Table1579[[#This Row],[Unit Price]]</f>
        <v>34</v>
      </c>
      <c r="G28" s="117">
        <f>Table1579[[#This Row],[Unit Price]]+Table1579[[#This Row],[Jan]]</f>
        <v>68</v>
      </c>
    </row>
    <row r="29" spans="1:7" ht="43.5" x14ac:dyDescent="0.3">
      <c r="A29" s="114" t="s">
        <v>310</v>
      </c>
      <c r="B29" s="114" t="s">
        <v>308</v>
      </c>
      <c r="C29" s="114" t="s">
        <v>239</v>
      </c>
      <c r="D29" s="114" t="s">
        <v>311</v>
      </c>
      <c r="E29" s="115">
        <v>14.75</v>
      </c>
      <c r="F29" s="117">
        <f>Table1579[[#This Row],[Unit Price]]</f>
        <v>14.75</v>
      </c>
      <c r="G29" s="117">
        <f>Table1579[[#This Row],[Unit Price]]+Table1579[[#This Row],[Jan]]</f>
        <v>29.5</v>
      </c>
    </row>
    <row r="30" spans="1:7" ht="43.5" x14ac:dyDescent="0.3">
      <c r="A30" s="114" t="s">
        <v>312</v>
      </c>
      <c r="B30" s="114" t="s">
        <v>308</v>
      </c>
      <c r="C30" s="114" t="s">
        <v>239</v>
      </c>
      <c r="D30" s="114" t="s">
        <v>313</v>
      </c>
      <c r="E30" s="115">
        <v>15.95</v>
      </c>
      <c r="F30" s="117">
        <f>Table1579[[#This Row],[Unit Price]]</f>
        <v>15.95</v>
      </c>
      <c r="G30" s="117">
        <f>Table1579[[#This Row],[Unit Price]]+Table1579[[#This Row],[Jan]]</f>
        <v>31.9</v>
      </c>
    </row>
    <row r="31" spans="1:7" ht="43.5" x14ac:dyDescent="0.3">
      <c r="A31" s="114" t="s">
        <v>314</v>
      </c>
      <c r="B31" s="114" t="s">
        <v>308</v>
      </c>
      <c r="C31" s="114" t="s">
        <v>239</v>
      </c>
      <c r="D31" s="114" t="s">
        <v>315</v>
      </c>
      <c r="E31" s="115">
        <v>17.5</v>
      </c>
      <c r="F31" s="117">
        <f>Table1579[[#This Row],[Unit Price]]</f>
        <v>17.5</v>
      </c>
      <c r="G31" s="117">
        <f>Table1579[[#This Row],[Unit Price]]+Table1579[[#This Row],[Jan]]</f>
        <v>35</v>
      </c>
    </row>
    <row r="32" spans="1:7" ht="43.5" x14ac:dyDescent="0.3">
      <c r="A32" s="114" t="s">
        <v>316</v>
      </c>
      <c r="B32" s="114" t="s">
        <v>308</v>
      </c>
      <c r="C32" s="114" t="s">
        <v>239</v>
      </c>
      <c r="D32" s="114" t="s">
        <v>317</v>
      </c>
      <c r="E32" s="115">
        <v>12.95</v>
      </c>
      <c r="F32" s="117">
        <f>Table1579[[#This Row],[Unit Price]]</f>
        <v>12.95</v>
      </c>
      <c r="G32" s="117">
        <f>Table1579[[#This Row],[Unit Price]]+Table1579[[#This Row],[Jan]]</f>
        <v>25.9</v>
      </c>
    </row>
    <row r="33" spans="1:7" ht="43.5" x14ac:dyDescent="0.3">
      <c r="A33" s="114" t="s">
        <v>318</v>
      </c>
      <c r="B33" s="114" t="s">
        <v>308</v>
      </c>
      <c r="C33" s="114" t="s">
        <v>239</v>
      </c>
      <c r="D33" s="114" t="s">
        <v>319</v>
      </c>
      <c r="E33" s="115">
        <v>8.9499999999999993</v>
      </c>
      <c r="F33" s="117">
        <f>Table1579[[#This Row],[Unit Price]]</f>
        <v>8.9499999999999993</v>
      </c>
      <c r="G33" s="117">
        <f>Table1579[[#This Row],[Unit Price]]+Table1579[[#This Row],[Jan]]</f>
        <v>17.899999999999999</v>
      </c>
    </row>
    <row r="34" spans="1:7" ht="43.5" x14ac:dyDescent="0.3">
      <c r="A34" s="114" t="s">
        <v>320</v>
      </c>
      <c r="B34" s="114" t="s">
        <v>308</v>
      </c>
      <c r="C34" s="114" t="s">
        <v>239</v>
      </c>
      <c r="D34" s="114" t="s">
        <v>321</v>
      </c>
      <c r="E34" s="115">
        <v>37</v>
      </c>
      <c r="F34" s="117">
        <f>Table1579[[#This Row],[Unit Price]]</f>
        <v>37</v>
      </c>
      <c r="G34" s="117">
        <f>Table1579[[#This Row],[Unit Price]]+Table1579[[#This Row],[Jan]]</f>
        <v>74</v>
      </c>
    </row>
    <row r="35" spans="1:7" ht="43.5" x14ac:dyDescent="0.3">
      <c r="A35" s="114" t="s">
        <v>322</v>
      </c>
      <c r="B35" s="114" t="s">
        <v>308</v>
      </c>
      <c r="C35" s="114" t="s">
        <v>239</v>
      </c>
      <c r="D35" s="114" t="s">
        <v>289</v>
      </c>
      <c r="E35" s="115">
        <v>5.95</v>
      </c>
      <c r="F35" s="117">
        <f>Table1579[[#This Row],[Unit Price]]</f>
        <v>5.95</v>
      </c>
      <c r="G35" s="117">
        <f>Table1579[[#This Row],[Unit Price]]+Table1579[[#This Row],[Jan]]</f>
        <v>11.9</v>
      </c>
    </row>
    <row r="36" spans="1:7" ht="43.5" x14ac:dyDescent="0.3">
      <c r="A36" s="114" t="s">
        <v>323</v>
      </c>
      <c r="B36" s="114" t="s">
        <v>308</v>
      </c>
      <c r="C36" s="114" t="s">
        <v>239</v>
      </c>
      <c r="D36" s="114" t="s">
        <v>289</v>
      </c>
      <c r="E36" s="115">
        <v>5.95</v>
      </c>
      <c r="F36" s="117">
        <f>Table1579[[#This Row],[Unit Price]]</f>
        <v>5.95</v>
      </c>
      <c r="G36" s="117">
        <f>Table1579[[#This Row],[Unit Price]]+Table1579[[#This Row],[Jan]]</f>
        <v>11.9</v>
      </c>
    </row>
    <row r="37" spans="1:7" ht="43.5" x14ac:dyDescent="0.3">
      <c r="A37" s="114" t="s">
        <v>324</v>
      </c>
      <c r="B37" s="114" t="s">
        <v>308</v>
      </c>
      <c r="C37" s="114" t="s">
        <v>239</v>
      </c>
      <c r="D37" s="114" t="s">
        <v>289</v>
      </c>
      <c r="E37" s="115">
        <v>14</v>
      </c>
      <c r="F37" s="117">
        <f>Table1579[[#This Row],[Unit Price]]</f>
        <v>14</v>
      </c>
      <c r="G37" s="117">
        <f>Table1579[[#This Row],[Unit Price]]+Table1579[[#This Row],[Jan]]</f>
        <v>28</v>
      </c>
    </row>
    <row r="38" spans="1:7" ht="43.5" x14ac:dyDescent="0.3">
      <c r="A38" s="114" t="s">
        <v>325</v>
      </c>
      <c r="B38" s="114" t="s">
        <v>308</v>
      </c>
      <c r="C38" s="114" t="s">
        <v>239</v>
      </c>
      <c r="D38" s="114" t="s">
        <v>289</v>
      </c>
      <c r="E38" s="115">
        <v>70</v>
      </c>
      <c r="F38" s="117">
        <f>Table1579[[#This Row],[Unit Price]]</f>
        <v>70</v>
      </c>
      <c r="G38" s="117">
        <f>Table1579[[#This Row],[Unit Price]]+Table1579[[#This Row],[Jan]]</f>
        <v>140</v>
      </c>
    </row>
    <row r="39" spans="1:7" ht="43.5" x14ac:dyDescent="0.3">
      <c r="A39" s="114" t="s">
        <v>326</v>
      </c>
      <c r="B39" s="114" t="s">
        <v>308</v>
      </c>
      <c r="C39" s="114" t="s">
        <v>239</v>
      </c>
      <c r="D39" s="114" t="s">
        <v>285</v>
      </c>
      <c r="E39" s="115">
        <v>14.5</v>
      </c>
      <c r="F39" s="117">
        <f>Table1579[[#This Row],[Unit Price]]</f>
        <v>14.5</v>
      </c>
      <c r="G39" s="117">
        <f>Table1579[[#This Row],[Unit Price]]+Table1579[[#This Row],[Jan]]</f>
        <v>29</v>
      </c>
    </row>
    <row r="40" spans="1:7" ht="43.5" x14ac:dyDescent="0.3">
      <c r="A40" s="114" t="s">
        <v>327</v>
      </c>
      <c r="B40" s="114" t="s">
        <v>308</v>
      </c>
      <c r="C40" s="114" t="s">
        <v>239</v>
      </c>
      <c r="D40" s="114" t="s">
        <v>328</v>
      </c>
      <c r="E40" s="115">
        <v>19.95</v>
      </c>
      <c r="F40" s="117">
        <f>Table1579[[#This Row],[Unit Price]]</f>
        <v>19.95</v>
      </c>
      <c r="G40" s="117">
        <f>Table1579[[#This Row],[Unit Price]]+Table1579[[#This Row],[Jan]]</f>
        <v>39.9</v>
      </c>
    </row>
    <row r="41" spans="1:7" ht="43.5" x14ac:dyDescent="0.3">
      <c r="A41" s="114" t="s">
        <v>329</v>
      </c>
      <c r="B41" s="114" t="s">
        <v>308</v>
      </c>
      <c r="C41" s="114" t="s">
        <v>239</v>
      </c>
      <c r="D41" s="114" t="s">
        <v>330</v>
      </c>
      <c r="E41" s="115">
        <v>7.5</v>
      </c>
      <c r="F41" s="117">
        <f>Table1579[[#This Row],[Unit Price]]</f>
        <v>7.5</v>
      </c>
      <c r="G41" s="117">
        <f>Table1579[[#This Row],[Unit Price]]+Table1579[[#This Row],[Jan]]</f>
        <v>15</v>
      </c>
    </row>
    <row r="42" spans="1:7" ht="43.5" x14ac:dyDescent="0.3">
      <c r="A42" s="114" t="s">
        <v>331</v>
      </c>
      <c r="B42" s="114" t="s">
        <v>308</v>
      </c>
      <c r="C42" s="114" t="s">
        <v>239</v>
      </c>
      <c r="D42" s="114" t="s">
        <v>289</v>
      </c>
      <c r="E42" s="115">
        <v>5.95</v>
      </c>
      <c r="F42" s="117">
        <f>Table1579[[#This Row],[Unit Price]]</f>
        <v>5.95</v>
      </c>
      <c r="G42" s="117">
        <f>Table1579[[#This Row],[Unit Price]]+Table1579[[#This Row],[Jan]]</f>
        <v>11.9</v>
      </c>
    </row>
    <row r="43" spans="1:7" ht="43.5" x14ac:dyDescent="0.3">
      <c r="A43" s="114" t="s">
        <v>332</v>
      </c>
      <c r="B43" s="114" t="s">
        <v>308</v>
      </c>
      <c r="C43" s="114" t="s">
        <v>239</v>
      </c>
      <c r="D43" s="114" t="s">
        <v>333</v>
      </c>
      <c r="E43" s="115">
        <v>8.9499999999999993</v>
      </c>
      <c r="F43" s="117">
        <f>Table1579[[#This Row],[Unit Price]]</f>
        <v>8.9499999999999993</v>
      </c>
      <c r="G43" s="117">
        <f>Table1579[[#This Row],[Unit Price]]+Table1579[[#This Row],[Jan]]</f>
        <v>17.899999999999999</v>
      </c>
    </row>
    <row r="44" spans="1:7" ht="43.5" x14ac:dyDescent="0.3">
      <c r="A44" s="114" t="s">
        <v>334</v>
      </c>
      <c r="B44" s="114" t="s">
        <v>335</v>
      </c>
      <c r="C44" s="114" t="s">
        <v>243</v>
      </c>
      <c r="D44" s="114" t="s">
        <v>282</v>
      </c>
      <c r="E44" s="115">
        <v>4.5</v>
      </c>
      <c r="F44" s="117">
        <f>Table1579[[#This Row],[Unit Price]]</f>
        <v>4.5</v>
      </c>
      <c r="G44" s="117">
        <f>Table1579[[#This Row],[Unit Price]]+Table1579[[#This Row],[Jan]]</f>
        <v>9</v>
      </c>
    </row>
    <row r="45" spans="1:7" ht="43.5" x14ac:dyDescent="0.3">
      <c r="A45" s="114" t="s">
        <v>336</v>
      </c>
      <c r="B45" s="114" t="s">
        <v>335</v>
      </c>
      <c r="C45" s="114" t="s">
        <v>243</v>
      </c>
      <c r="D45" s="114" t="s">
        <v>292</v>
      </c>
      <c r="E45" s="115">
        <v>6.35</v>
      </c>
      <c r="F45" s="117">
        <f>Table1579[[#This Row],[Unit Price]]</f>
        <v>6.35</v>
      </c>
      <c r="G45" s="117">
        <f>Table1579[[#This Row],[Unit Price]]+Table1579[[#This Row],[Jan]]</f>
        <v>12.7</v>
      </c>
    </row>
    <row r="46" spans="1:7" ht="43.5" x14ac:dyDescent="0.3">
      <c r="A46" s="114" t="s">
        <v>337</v>
      </c>
      <c r="B46" s="114" t="s">
        <v>335</v>
      </c>
      <c r="C46" s="114" t="s">
        <v>243</v>
      </c>
      <c r="D46" s="114" t="s">
        <v>282</v>
      </c>
      <c r="E46" s="115">
        <v>4.3499999999999996</v>
      </c>
      <c r="F46" s="117">
        <f>Table1579[[#This Row],[Unit Price]]</f>
        <v>4.3499999999999996</v>
      </c>
      <c r="G46" s="117">
        <f>Table1579[[#This Row],[Unit Price]]+Table1579[[#This Row],[Jan]]</f>
        <v>8.6999999999999993</v>
      </c>
    </row>
    <row r="47" spans="1:7" ht="43.5" x14ac:dyDescent="0.3">
      <c r="A47" s="114" t="s">
        <v>338</v>
      </c>
      <c r="B47" s="114" t="s">
        <v>335</v>
      </c>
      <c r="C47" s="114" t="s">
        <v>243</v>
      </c>
      <c r="D47" s="114" t="s">
        <v>282</v>
      </c>
      <c r="E47" s="115">
        <v>8.65</v>
      </c>
      <c r="F47" s="117">
        <f>Table1579[[#This Row],[Unit Price]]</f>
        <v>8.65</v>
      </c>
      <c r="G47" s="117">
        <f>Table1579[[#This Row],[Unit Price]]+Table1579[[#This Row],[Jan]]</f>
        <v>17.3</v>
      </c>
    </row>
    <row r="48" spans="1:7" ht="58" x14ac:dyDescent="0.3">
      <c r="A48" s="114" t="s">
        <v>339</v>
      </c>
      <c r="B48" s="114" t="s">
        <v>340</v>
      </c>
      <c r="C48" s="114" t="s">
        <v>243</v>
      </c>
      <c r="D48" s="114" t="s">
        <v>341</v>
      </c>
      <c r="E48" s="115">
        <v>24.5</v>
      </c>
      <c r="F48" s="117">
        <f>Table1579[[#This Row],[Unit Price]]</f>
        <v>24.5</v>
      </c>
      <c r="G48" s="117">
        <f>Table1579[[#This Row],[Unit Price]]+Table1579[[#This Row],[Jan]]</f>
        <v>49</v>
      </c>
    </row>
    <row r="49" spans="1:7" ht="58" x14ac:dyDescent="0.3">
      <c r="A49" s="114" t="s">
        <v>342</v>
      </c>
      <c r="B49" s="114" t="s">
        <v>340</v>
      </c>
      <c r="C49" s="114" t="s">
        <v>243</v>
      </c>
      <c r="D49" s="114" t="s">
        <v>341</v>
      </c>
      <c r="E49" s="115">
        <v>23.95</v>
      </c>
      <c r="F49" s="117">
        <f>Table1579[[#This Row],[Unit Price]]</f>
        <v>23.95</v>
      </c>
      <c r="G49" s="117">
        <f>Table1579[[#This Row],[Unit Price]]+Table1579[[#This Row],[Jan]]</f>
        <v>47.9</v>
      </c>
    </row>
    <row r="50" spans="1:7" ht="58" x14ac:dyDescent="0.3">
      <c r="A50" s="114" t="s">
        <v>343</v>
      </c>
      <c r="B50" s="114" t="s">
        <v>340</v>
      </c>
      <c r="C50" s="114" t="s">
        <v>243</v>
      </c>
      <c r="D50" s="114" t="s">
        <v>341</v>
      </c>
      <c r="E50" s="115">
        <v>20.25</v>
      </c>
      <c r="F50" s="117">
        <f>Table1579[[#This Row],[Unit Price]]</f>
        <v>20.25</v>
      </c>
      <c r="G50" s="117">
        <f>Table1579[[#This Row],[Unit Price]]+Table1579[[#This Row],[Jan]]</f>
        <v>40.5</v>
      </c>
    </row>
    <row r="51" spans="1:7" ht="58" x14ac:dyDescent="0.3">
      <c r="A51" s="114" t="s">
        <v>344</v>
      </c>
      <c r="B51" s="114" t="s">
        <v>340</v>
      </c>
      <c r="C51" s="114" t="s">
        <v>243</v>
      </c>
      <c r="D51" s="114" t="s">
        <v>341</v>
      </c>
      <c r="E51" s="115">
        <v>4.95</v>
      </c>
      <c r="F51" s="117">
        <f>Table1579[[#This Row],[Unit Price]]</f>
        <v>4.95</v>
      </c>
      <c r="G51" s="117">
        <f>Table1579[[#This Row],[Unit Price]]+Table1579[[#This Row],[Jan]]</f>
        <v>9.9</v>
      </c>
    </row>
    <row r="52" spans="1:7" ht="58" x14ac:dyDescent="0.3">
      <c r="A52" s="114" t="s">
        <v>345</v>
      </c>
      <c r="B52" s="114" t="s">
        <v>340</v>
      </c>
      <c r="C52" s="114" t="s">
        <v>243</v>
      </c>
      <c r="D52" s="114" t="s">
        <v>346</v>
      </c>
      <c r="E52" s="115">
        <v>7.25</v>
      </c>
      <c r="F52" s="117">
        <f>Table1579[[#This Row],[Unit Price]]</f>
        <v>7.25</v>
      </c>
      <c r="G52" s="117">
        <f>Table1579[[#This Row],[Unit Price]]+Table1579[[#This Row],[Jan]]</f>
        <v>14.5</v>
      </c>
    </row>
    <row r="53" spans="1:7" ht="58" x14ac:dyDescent="0.3">
      <c r="A53" s="114" t="s">
        <v>347</v>
      </c>
      <c r="B53" s="114" t="s">
        <v>340</v>
      </c>
      <c r="C53" s="114" t="s">
        <v>243</v>
      </c>
      <c r="D53" s="114" t="s">
        <v>341</v>
      </c>
      <c r="E53" s="115">
        <v>5.75</v>
      </c>
      <c r="F53" s="117">
        <f>Table1579[[#This Row],[Unit Price]]</f>
        <v>5.75</v>
      </c>
      <c r="G53" s="117">
        <f>Table1579[[#This Row],[Unit Price]]+Table1579[[#This Row],[Jan]]</f>
        <v>11.5</v>
      </c>
    </row>
    <row r="54" spans="1:7" ht="43.5" x14ac:dyDescent="0.3">
      <c r="A54" s="114" t="s">
        <v>348</v>
      </c>
      <c r="B54" s="114" t="s">
        <v>349</v>
      </c>
      <c r="C54" s="114" t="s">
        <v>243</v>
      </c>
      <c r="D54" s="114" t="s">
        <v>350</v>
      </c>
      <c r="E54" s="115">
        <v>30</v>
      </c>
      <c r="F54" s="117">
        <f>Table1579[[#This Row],[Unit Price]]</f>
        <v>30</v>
      </c>
      <c r="G54" s="117">
        <f>Table1579[[#This Row],[Unit Price]]+Table1579[[#This Row],[Jan]]</f>
        <v>60</v>
      </c>
    </row>
    <row r="55" spans="1:7" ht="43.5" x14ac:dyDescent="0.3">
      <c r="A55" s="114" t="s">
        <v>351</v>
      </c>
      <c r="B55" s="114" t="s">
        <v>349</v>
      </c>
      <c r="C55" s="114" t="s">
        <v>243</v>
      </c>
      <c r="D55" s="114" t="s">
        <v>350</v>
      </c>
      <c r="E55" s="115">
        <v>21</v>
      </c>
      <c r="F55" s="117">
        <f>Table1579[[#This Row],[Unit Price]]</f>
        <v>21</v>
      </c>
      <c r="G55" s="117">
        <f>Table1579[[#This Row],[Unit Price]]+Table1579[[#This Row],[Jan]]</f>
        <v>42</v>
      </c>
    </row>
    <row r="56" spans="1:7" ht="43.5" x14ac:dyDescent="0.3">
      <c r="A56" s="114" t="s">
        <v>352</v>
      </c>
      <c r="B56" s="114" t="s">
        <v>349</v>
      </c>
      <c r="C56" s="114" t="s">
        <v>243</v>
      </c>
      <c r="D56" s="114" t="s">
        <v>350</v>
      </c>
      <c r="E56" s="115">
        <v>24</v>
      </c>
      <c r="F56" s="117">
        <f>Table1579[[#This Row],[Unit Price]]</f>
        <v>24</v>
      </c>
      <c r="G56" s="117">
        <f>Table1579[[#This Row],[Unit Price]]+Table1579[[#This Row],[Jan]]</f>
        <v>48</v>
      </c>
    </row>
    <row r="57" spans="1:7" ht="43.5" x14ac:dyDescent="0.3">
      <c r="A57" s="114" t="s">
        <v>353</v>
      </c>
      <c r="B57" s="118" t="s">
        <v>354</v>
      </c>
      <c r="C57" s="114" t="s">
        <v>244</v>
      </c>
      <c r="D57" s="114" t="s">
        <v>289</v>
      </c>
      <c r="E57" s="115">
        <v>17.45</v>
      </c>
      <c r="F57" s="117">
        <f>Table1579[[#This Row],[Unit Price]]</f>
        <v>17.45</v>
      </c>
      <c r="G57" s="117">
        <f>Table1579[[#This Row],[Unit Price]]+Table1579[[#This Row],[Jan]]</f>
        <v>34.9</v>
      </c>
    </row>
    <row r="58" spans="1:7" ht="43.5" x14ac:dyDescent="0.3">
      <c r="A58" s="114" t="s">
        <v>355</v>
      </c>
      <c r="B58" s="118" t="s">
        <v>354</v>
      </c>
      <c r="C58" s="114" t="s">
        <v>244</v>
      </c>
      <c r="D58" s="114" t="s">
        <v>289</v>
      </c>
      <c r="E58" s="115">
        <v>21.5</v>
      </c>
      <c r="F58" s="117">
        <f>Table1579[[#This Row],[Unit Price]]</f>
        <v>21.5</v>
      </c>
      <c r="G58" s="117">
        <f>Table1579[[#This Row],[Unit Price]]+Table1579[[#This Row],[Jan]]</f>
        <v>43</v>
      </c>
    </row>
    <row r="59" spans="1:7" ht="43.5" x14ac:dyDescent="0.3">
      <c r="A59" s="114" t="s">
        <v>356</v>
      </c>
      <c r="B59" s="118" t="s">
        <v>354</v>
      </c>
      <c r="C59" s="114" t="s">
        <v>244</v>
      </c>
      <c r="D59" s="114" t="s">
        <v>289</v>
      </c>
      <c r="E59" s="115">
        <v>7.5</v>
      </c>
      <c r="F59" s="117">
        <f>Table1579[[#This Row],[Unit Price]]</f>
        <v>7.5</v>
      </c>
      <c r="G59" s="117">
        <f>Table1579[[#This Row],[Unit Price]]+Table1579[[#This Row],[Jan]]</f>
        <v>15</v>
      </c>
    </row>
    <row r="60" spans="1:7" ht="43.5" x14ac:dyDescent="0.3">
      <c r="A60" s="114" t="s">
        <v>357</v>
      </c>
      <c r="B60" s="118" t="s">
        <v>354</v>
      </c>
      <c r="C60" s="114" t="s">
        <v>244</v>
      </c>
      <c r="D60" s="114" t="s">
        <v>358</v>
      </c>
      <c r="E60" s="115">
        <v>58</v>
      </c>
      <c r="F60" s="117">
        <f>Table1579[[#This Row],[Unit Price]]</f>
        <v>58</v>
      </c>
      <c r="G60" s="117">
        <f>Table1579[[#This Row],[Unit Price]]+Table1579[[#This Row],[Jan]]</f>
        <v>116</v>
      </c>
    </row>
    <row r="61" spans="1:7" ht="43.5" x14ac:dyDescent="0.3">
      <c r="A61" s="114" t="s">
        <v>359</v>
      </c>
      <c r="B61" s="118" t="s">
        <v>354</v>
      </c>
      <c r="C61" s="114" t="s">
        <v>244</v>
      </c>
      <c r="D61" s="114" t="s">
        <v>289</v>
      </c>
      <c r="E61" s="115">
        <v>25.5</v>
      </c>
      <c r="F61" s="117">
        <f>Table1579[[#This Row],[Unit Price]]</f>
        <v>25.5</v>
      </c>
      <c r="G61" s="117">
        <f>Table1579[[#This Row],[Unit Price]]+Table1579[[#This Row],[Jan]]</f>
        <v>51</v>
      </c>
    </row>
    <row r="62" spans="1:7" ht="43.5" x14ac:dyDescent="0.3">
      <c r="A62" s="114" t="s">
        <v>360</v>
      </c>
      <c r="B62" s="118" t="s">
        <v>354</v>
      </c>
      <c r="C62" s="114" t="s">
        <v>244</v>
      </c>
      <c r="D62" s="114" t="s">
        <v>289</v>
      </c>
      <c r="E62" s="115">
        <v>125</v>
      </c>
      <c r="F62" s="117">
        <f>Table1579[[#This Row],[Unit Price]]</f>
        <v>125</v>
      </c>
      <c r="G62" s="117">
        <f>Table1579[[#This Row],[Unit Price]]+Table1579[[#This Row],[Jan]]</f>
        <v>250</v>
      </c>
    </row>
    <row r="63" spans="1:7" ht="43.5" x14ac:dyDescent="0.3">
      <c r="A63" s="114" t="s">
        <v>361</v>
      </c>
      <c r="B63" s="118" t="s">
        <v>354</v>
      </c>
      <c r="C63" s="114" t="s">
        <v>244</v>
      </c>
      <c r="D63" s="114" t="s">
        <v>362</v>
      </c>
      <c r="E63" s="115">
        <v>45</v>
      </c>
      <c r="F63" s="117">
        <f>Table1579[[#This Row],[Unit Price]]</f>
        <v>45</v>
      </c>
      <c r="G63" s="117">
        <f>Table1579[[#This Row],[Unit Price]]+Table1579[[#This Row],[Jan]]</f>
        <v>90</v>
      </c>
    </row>
    <row r="64" spans="1:7" ht="43.5" x14ac:dyDescent="0.3">
      <c r="A64" s="114" t="s">
        <v>363</v>
      </c>
      <c r="B64" s="118" t="s">
        <v>354</v>
      </c>
      <c r="C64" s="114" t="s">
        <v>244</v>
      </c>
      <c r="D64" s="114" t="s">
        <v>289</v>
      </c>
      <c r="E64" s="115">
        <v>10.95</v>
      </c>
      <c r="F64" s="117">
        <f>Table1579[[#This Row],[Unit Price]]</f>
        <v>10.95</v>
      </c>
      <c r="G64" s="117">
        <f>Table1579[[#This Row],[Unit Price]]+Table1579[[#This Row],[Jan]]</f>
        <v>21.9</v>
      </c>
    </row>
    <row r="65" spans="1:7" ht="43.5" x14ac:dyDescent="0.3">
      <c r="A65" s="114" t="s">
        <v>364</v>
      </c>
      <c r="B65" s="118" t="s">
        <v>354</v>
      </c>
      <c r="C65" s="114" t="s">
        <v>244</v>
      </c>
      <c r="D65" s="114" t="s">
        <v>289</v>
      </c>
      <c r="E65" s="115">
        <v>6</v>
      </c>
      <c r="F65" s="117">
        <f>Table1579[[#This Row],[Unit Price]]</f>
        <v>6</v>
      </c>
      <c r="G65" s="117">
        <f>Table1579[[#This Row],[Unit Price]]+Table1579[[#This Row],[Jan]]</f>
        <v>12</v>
      </c>
    </row>
    <row r="66" spans="1:7" ht="43.5" x14ac:dyDescent="0.3">
      <c r="A66" s="114" t="s">
        <v>365</v>
      </c>
      <c r="B66" s="118" t="s">
        <v>354</v>
      </c>
      <c r="C66" s="114" t="s">
        <v>244</v>
      </c>
      <c r="D66" s="114" t="s">
        <v>289</v>
      </c>
      <c r="E66" s="115">
        <v>2.95</v>
      </c>
      <c r="F66" s="117">
        <f>Table1579[[#This Row],[Unit Price]]</f>
        <v>2.95</v>
      </c>
      <c r="G66" s="117">
        <f>Table1579[[#This Row],[Unit Price]]+Table1579[[#This Row],[Jan]]</f>
        <v>5.9</v>
      </c>
    </row>
    <row r="67" spans="1:7" ht="43.5" x14ac:dyDescent="0.3">
      <c r="A67" s="114" t="s">
        <v>366</v>
      </c>
      <c r="B67" s="118" t="s">
        <v>354</v>
      </c>
      <c r="C67" s="114" t="s">
        <v>244</v>
      </c>
      <c r="D67" s="114" t="s">
        <v>289</v>
      </c>
      <c r="E67" s="115">
        <v>29.95</v>
      </c>
      <c r="F67" s="117">
        <f>Table1579[[#This Row],[Unit Price]]</f>
        <v>29.95</v>
      </c>
      <c r="G67" s="117">
        <f>Table1579[[#This Row],[Unit Price]]+Table1579[[#This Row],[Jan]]</f>
        <v>59.9</v>
      </c>
    </row>
    <row r="68" spans="1:7" ht="43.5" x14ac:dyDescent="0.3">
      <c r="A68" s="114" t="s">
        <v>367</v>
      </c>
      <c r="B68" s="118" t="s">
        <v>354</v>
      </c>
      <c r="C68" s="114" t="s">
        <v>244</v>
      </c>
      <c r="D68" s="114" t="s">
        <v>289</v>
      </c>
      <c r="E68" s="115">
        <v>85</v>
      </c>
      <c r="F68" s="117">
        <f>Table1579[[#This Row],[Unit Price]]</f>
        <v>85</v>
      </c>
      <c r="G68" s="117">
        <f>Table1579[[#This Row],[Unit Price]]+Table1579[[#This Row],[Jan]]</f>
        <v>170</v>
      </c>
    </row>
    <row r="69" spans="1:7" ht="43.5" x14ac:dyDescent="0.3">
      <c r="A69" s="114" t="s">
        <v>368</v>
      </c>
      <c r="B69" s="118" t="s">
        <v>354</v>
      </c>
      <c r="C69" s="114" t="s">
        <v>244</v>
      </c>
      <c r="D69" s="114" t="s">
        <v>289</v>
      </c>
      <c r="E69" s="115">
        <v>12.99</v>
      </c>
      <c r="F69" s="117">
        <f>Table1579[[#This Row],[Unit Price]]</f>
        <v>12.99</v>
      </c>
      <c r="G69" s="117">
        <f>Table1579[[#This Row],[Unit Price]]+Table1579[[#This Row],[Jan]]</f>
        <v>25.98</v>
      </c>
    </row>
    <row r="70" spans="1:7" ht="43.5" x14ac:dyDescent="0.3">
      <c r="A70" s="114" t="s">
        <v>369</v>
      </c>
      <c r="B70" s="118" t="s">
        <v>354</v>
      </c>
      <c r="C70" s="114" t="s">
        <v>244</v>
      </c>
      <c r="D70" s="114" t="s">
        <v>289</v>
      </c>
      <c r="E70" s="115">
        <v>15.5</v>
      </c>
      <c r="F70" s="117">
        <f>Table1579[[#This Row],[Unit Price]]</f>
        <v>15.5</v>
      </c>
      <c r="G70" s="117">
        <f>Table1579[[#This Row],[Unit Price]]+Table1579[[#This Row],[Jan]]</f>
        <v>31</v>
      </c>
    </row>
    <row r="71" spans="1:7" ht="43.5" x14ac:dyDescent="0.3">
      <c r="A71" s="114" t="s">
        <v>370</v>
      </c>
      <c r="B71" s="118" t="s">
        <v>354</v>
      </c>
      <c r="C71" s="114" t="s">
        <v>244</v>
      </c>
      <c r="D71" s="114" t="s">
        <v>289</v>
      </c>
      <c r="E71" s="115">
        <v>14.95</v>
      </c>
      <c r="F71" s="117">
        <f>Table1579[[#This Row],[Unit Price]]</f>
        <v>14.95</v>
      </c>
      <c r="G71" s="117">
        <f>Table1579[[#This Row],[Unit Price]]+Table1579[[#This Row],[Jan]]</f>
        <v>29.9</v>
      </c>
    </row>
    <row r="72" spans="1:7" ht="43.5" x14ac:dyDescent="0.3">
      <c r="A72" s="114" t="s">
        <v>371</v>
      </c>
      <c r="B72" s="118" t="s">
        <v>354</v>
      </c>
      <c r="C72" s="114" t="s">
        <v>244</v>
      </c>
      <c r="D72" s="114" t="s">
        <v>289</v>
      </c>
      <c r="E72" s="115">
        <v>3.95</v>
      </c>
      <c r="F72" s="117">
        <f>Table1579[[#This Row],[Unit Price]]</f>
        <v>3.95</v>
      </c>
      <c r="G72" s="117">
        <f>Table1579[[#This Row],[Unit Price]]+Table1579[[#This Row],[Jan]]</f>
        <v>7.9</v>
      </c>
    </row>
    <row r="73" spans="1:7" ht="43.5" x14ac:dyDescent="0.3">
      <c r="A73" s="114" t="s">
        <v>372</v>
      </c>
      <c r="B73" s="118" t="s">
        <v>354</v>
      </c>
      <c r="C73" s="114" t="s">
        <v>244</v>
      </c>
      <c r="D73" s="114" t="s">
        <v>289</v>
      </c>
      <c r="E73" s="115">
        <v>54</v>
      </c>
      <c r="F73" s="117">
        <f>Table1579[[#This Row],[Unit Price]]</f>
        <v>54</v>
      </c>
      <c r="G73" s="117">
        <f>Table1579[[#This Row],[Unit Price]]+Table1579[[#This Row],[Jan]]</f>
        <v>108</v>
      </c>
    </row>
    <row r="74" spans="1:7" ht="43.5" x14ac:dyDescent="0.3">
      <c r="A74" s="114" t="s">
        <v>373</v>
      </c>
      <c r="B74" s="118" t="s">
        <v>354</v>
      </c>
      <c r="C74" s="114" t="s">
        <v>244</v>
      </c>
      <c r="D74" s="114" t="s">
        <v>289</v>
      </c>
      <c r="E74" s="115">
        <v>18.95</v>
      </c>
      <c r="F74" s="117">
        <f>Table1579[[#This Row],[Unit Price]]</f>
        <v>18.95</v>
      </c>
      <c r="G74" s="117">
        <f>Table1579[[#This Row],[Unit Price]]+Table1579[[#This Row],[Jan]]</f>
        <v>37.9</v>
      </c>
    </row>
    <row r="75" spans="1:7" ht="43.5" x14ac:dyDescent="0.3">
      <c r="A75" s="114" t="s">
        <v>374</v>
      </c>
      <c r="B75" s="118" t="s">
        <v>354</v>
      </c>
      <c r="C75" s="114" t="s">
        <v>244</v>
      </c>
      <c r="D75" s="114" t="s">
        <v>289</v>
      </c>
      <c r="E75" s="115">
        <v>9.65</v>
      </c>
      <c r="F75" s="117">
        <f>Table1579[[#This Row],[Unit Price]]</f>
        <v>9.65</v>
      </c>
      <c r="G75" s="117">
        <f>Table1579[[#This Row],[Unit Price]]+Table1579[[#This Row],[Jan]]</f>
        <v>19.3</v>
      </c>
    </row>
    <row r="76" spans="1:7" ht="43.5" x14ac:dyDescent="0.3">
      <c r="A76" s="114" t="s">
        <v>375</v>
      </c>
      <c r="B76" s="118" t="s">
        <v>354</v>
      </c>
      <c r="C76" s="114" t="s">
        <v>244</v>
      </c>
      <c r="D76" s="114" t="s">
        <v>289</v>
      </c>
      <c r="E76" s="115">
        <v>11.65</v>
      </c>
      <c r="F76" s="117">
        <f>Table1579[[#This Row],[Unit Price]]</f>
        <v>11.65</v>
      </c>
      <c r="G76" s="117">
        <f>Table1579[[#This Row],[Unit Price]]+Table1579[[#This Row],[Jan]]</f>
        <v>23.3</v>
      </c>
    </row>
    <row r="77" spans="1:7" ht="43.5" x14ac:dyDescent="0.3">
      <c r="A77" s="114" t="s">
        <v>376</v>
      </c>
      <c r="B77" s="118" t="s">
        <v>354</v>
      </c>
      <c r="C77" s="114" t="s">
        <v>244</v>
      </c>
      <c r="D77" s="114" t="s">
        <v>289</v>
      </c>
      <c r="E77" s="115">
        <v>14.25</v>
      </c>
      <c r="F77" s="117">
        <f>Table1579[[#This Row],[Unit Price]]</f>
        <v>14.25</v>
      </c>
      <c r="G77" s="117">
        <f>Table1579[[#This Row],[Unit Price]]+Table1579[[#This Row],[Jan]]</f>
        <v>28.5</v>
      </c>
    </row>
    <row r="78" spans="1:7" ht="43.5" x14ac:dyDescent="0.3">
      <c r="A78" s="114" t="s">
        <v>377</v>
      </c>
      <c r="B78" s="118" t="s">
        <v>354</v>
      </c>
      <c r="C78" s="114" t="s">
        <v>244</v>
      </c>
      <c r="D78" s="114" t="s">
        <v>289</v>
      </c>
      <c r="E78" s="115">
        <v>9.59</v>
      </c>
      <c r="F78" s="117">
        <f>Table1579[[#This Row],[Unit Price]]</f>
        <v>9.59</v>
      </c>
      <c r="G78" s="117">
        <f>Table1579[[#This Row],[Unit Price]]+Table1579[[#This Row],[Jan]]</f>
        <v>19.18</v>
      </c>
    </row>
    <row r="79" spans="1:7" ht="43.5" x14ac:dyDescent="0.3">
      <c r="A79" s="114" t="s">
        <v>378</v>
      </c>
      <c r="B79" s="118" t="s">
        <v>354</v>
      </c>
      <c r="C79" s="114" t="s">
        <v>244</v>
      </c>
      <c r="D79" s="114" t="s">
        <v>289</v>
      </c>
      <c r="E79" s="115">
        <v>25.95</v>
      </c>
      <c r="F79" s="117">
        <f>Table1579[[#This Row],[Unit Price]]</f>
        <v>25.95</v>
      </c>
      <c r="G79" s="117">
        <f>Table1579[[#This Row],[Unit Price]]+Table1579[[#This Row],[Jan]]</f>
        <v>51.9</v>
      </c>
    </row>
    <row r="80" spans="1:7" ht="43.5" x14ac:dyDescent="0.3">
      <c r="A80" s="114" t="s">
        <v>379</v>
      </c>
      <c r="B80" s="118" t="s">
        <v>354</v>
      </c>
      <c r="C80" s="114" t="s">
        <v>244</v>
      </c>
      <c r="D80" s="114" t="s">
        <v>362</v>
      </c>
      <c r="E80" s="115">
        <v>27.5</v>
      </c>
      <c r="F80" s="117">
        <f>Table1579[[#This Row],[Unit Price]]</f>
        <v>27.5</v>
      </c>
      <c r="G80" s="117">
        <f>Table1579[[#This Row],[Unit Price]]+Table1579[[#This Row],[Jan]]</f>
        <v>55</v>
      </c>
    </row>
    <row r="81" spans="1:7" ht="43.5" x14ac:dyDescent="0.3">
      <c r="A81" s="114" t="s">
        <v>380</v>
      </c>
      <c r="B81" s="118" t="s">
        <v>354</v>
      </c>
      <c r="C81" s="114" t="s">
        <v>244</v>
      </c>
      <c r="D81" s="114" t="s">
        <v>289</v>
      </c>
      <c r="E81" s="115">
        <v>16.95</v>
      </c>
      <c r="F81" s="117">
        <f>Table1579[[#This Row],[Unit Price]]</f>
        <v>16.95</v>
      </c>
      <c r="G81" s="117">
        <f>Table1579[[#This Row],[Unit Price]]+Table1579[[#This Row],[Jan]]</f>
        <v>33.9</v>
      </c>
    </row>
    <row r="82" spans="1:7" ht="43.5" x14ac:dyDescent="0.3">
      <c r="A82" s="114" t="s">
        <v>381</v>
      </c>
      <c r="B82" s="118" t="s">
        <v>354</v>
      </c>
      <c r="C82" s="114" t="s">
        <v>244</v>
      </c>
      <c r="D82" s="114" t="s">
        <v>289</v>
      </c>
      <c r="E82" s="115">
        <v>9.9499999999999993</v>
      </c>
      <c r="F82" s="117">
        <f>Table1579[[#This Row],[Unit Price]]</f>
        <v>9.9499999999999993</v>
      </c>
      <c r="G82" s="117">
        <f>Table1579[[#This Row],[Unit Price]]+Table1579[[#This Row],[Jan]]</f>
        <v>19.899999999999999</v>
      </c>
    </row>
    <row r="83" spans="1:7" ht="43.5" x14ac:dyDescent="0.3">
      <c r="A83" s="114" t="s">
        <v>382</v>
      </c>
      <c r="B83" s="118" t="s">
        <v>354</v>
      </c>
      <c r="C83" s="114" t="s">
        <v>244</v>
      </c>
      <c r="D83" s="114" t="s">
        <v>289</v>
      </c>
      <c r="E83" s="115">
        <v>14.95</v>
      </c>
      <c r="F83" s="117">
        <f>Table1579[[#This Row],[Unit Price]]</f>
        <v>14.95</v>
      </c>
      <c r="G83" s="117">
        <f>Table1579[[#This Row],[Unit Price]]+Table1579[[#This Row],[Jan]]</f>
        <v>29.9</v>
      </c>
    </row>
    <row r="84" spans="1:7" ht="43.5" x14ac:dyDescent="0.3">
      <c r="A84" s="114" t="s">
        <v>383</v>
      </c>
      <c r="B84" s="118" t="s">
        <v>354</v>
      </c>
      <c r="C84" s="114" t="s">
        <v>244</v>
      </c>
      <c r="D84" s="114" t="s">
        <v>289</v>
      </c>
      <c r="E84" s="115">
        <v>49.5</v>
      </c>
      <c r="F84" s="117">
        <f>Table1579[[#This Row],[Unit Price]]</f>
        <v>49.5</v>
      </c>
      <c r="G84" s="117">
        <f>Table1579[[#This Row],[Unit Price]]+Table1579[[#This Row],[Jan]]</f>
        <v>99</v>
      </c>
    </row>
    <row r="85" spans="1:7" ht="43.5" x14ac:dyDescent="0.3">
      <c r="A85" s="114" t="s">
        <v>384</v>
      </c>
      <c r="B85" s="118" t="s">
        <v>354</v>
      </c>
      <c r="C85" s="114" t="s">
        <v>244</v>
      </c>
      <c r="D85" s="114" t="s">
        <v>289</v>
      </c>
      <c r="E85" s="115">
        <v>29.95</v>
      </c>
      <c r="F85" s="117">
        <f>Table1579[[#This Row],[Unit Price]]</f>
        <v>29.95</v>
      </c>
      <c r="G85" s="117">
        <f>Table1579[[#This Row],[Unit Price]]+Table1579[[#This Row],[Jan]]</f>
        <v>59.9</v>
      </c>
    </row>
    <row r="86" spans="1:7" ht="58" x14ac:dyDescent="0.3">
      <c r="A86" s="114" t="s">
        <v>385</v>
      </c>
      <c r="B86" s="118" t="s">
        <v>340</v>
      </c>
      <c r="C86" s="114" t="s">
        <v>244</v>
      </c>
      <c r="D86" s="114" t="s">
        <v>386</v>
      </c>
      <c r="E86" s="115">
        <v>3.95</v>
      </c>
      <c r="F86" s="117">
        <f>Table1579[[#This Row],[Unit Price]]</f>
        <v>3.95</v>
      </c>
      <c r="G86" s="117">
        <f>Table1579[[#This Row],[Unit Price]]+Table1579[[#This Row],[Jan]]</f>
        <v>7.9</v>
      </c>
    </row>
    <row r="87" spans="1:7" ht="58" x14ac:dyDescent="0.3">
      <c r="A87" s="114" t="s">
        <v>387</v>
      </c>
      <c r="B87" s="118" t="s">
        <v>340</v>
      </c>
      <c r="C87" s="114" t="s">
        <v>244</v>
      </c>
      <c r="D87" s="114" t="s">
        <v>386</v>
      </c>
      <c r="E87" s="115">
        <v>5.95</v>
      </c>
      <c r="F87" s="117">
        <f>Table1579[[#This Row],[Unit Price]]</f>
        <v>5.95</v>
      </c>
      <c r="G87" s="117">
        <f>Table1579[[#This Row],[Unit Price]]+Table1579[[#This Row],[Jan]]</f>
        <v>11.9</v>
      </c>
    </row>
    <row r="88" spans="1:7" ht="58" x14ac:dyDescent="0.3">
      <c r="A88" s="114" t="s">
        <v>388</v>
      </c>
      <c r="B88" s="118" t="s">
        <v>340</v>
      </c>
      <c r="C88" s="114" t="s">
        <v>244</v>
      </c>
      <c r="D88" s="114" t="s">
        <v>289</v>
      </c>
      <c r="E88" s="115">
        <v>1.75</v>
      </c>
      <c r="F88" s="117">
        <f>Table1579[[#This Row],[Unit Price]]</f>
        <v>1.75</v>
      </c>
      <c r="G88" s="117">
        <f>Table1579[[#This Row],[Unit Price]]+Table1579[[#This Row],[Jan]]</f>
        <v>3.5</v>
      </c>
    </row>
    <row r="89" spans="1:7" ht="58" x14ac:dyDescent="0.3">
      <c r="A89" s="114" t="s">
        <v>389</v>
      </c>
      <c r="B89" s="118" t="s">
        <v>340</v>
      </c>
      <c r="C89" s="114" t="s">
        <v>244</v>
      </c>
      <c r="D89" s="114" t="s">
        <v>289</v>
      </c>
      <c r="E89" s="115">
        <v>14.5</v>
      </c>
      <c r="F89" s="117">
        <f>Table1579[[#This Row],[Unit Price]]</f>
        <v>14.5</v>
      </c>
      <c r="G89" s="117">
        <f>Table1579[[#This Row],[Unit Price]]+Table1579[[#This Row],[Jan]]</f>
        <v>29</v>
      </c>
    </row>
    <row r="90" spans="1:7" ht="58" x14ac:dyDescent="0.3">
      <c r="A90" s="114" t="s">
        <v>390</v>
      </c>
      <c r="B90" s="118" t="s">
        <v>340</v>
      </c>
      <c r="C90" s="114" t="s">
        <v>244</v>
      </c>
      <c r="D90" s="114" t="s">
        <v>289</v>
      </c>
      <c r="E90" s="115">
        <v>2.95</v>
      </c>
      <c r="F90" s="117">
        <f>Table1579[[#This Row],[Unit Price]]</f>
        <v>2.95</v>
      </c>
      <c r="G90" s="117">
        <f>Table1579[[#This Row],[Unit Price]]+Table1579[[#This Row],[Jan]]</f>
        <v>5.9</v>
      </c>
    </row>
    <row r="91" spans="1:7" ht="58" x14ac:dyDescent="0.3">
      <c r="A91" s="114" t="s">
        <v>391</v>
      </c>
      <c r="B91" s="118" t="s">
        <v>340</v>
      </c>
      <c r="C91" s="114" t="s">
        <v>244</v>
      </c>
      <c r="D91" s="114" t="s">
        <v>289</v>
      </c>
      <c r="E91" s="115">
        <v>2.95</v>
      </c>
      <c r="F91" s="117">
        <f>Table1579[[#This Row],[Unit Price]]</f>
        <v>2.95</v>
      </c>
      <c r="G91" s="117">
        <f>Table1579[[#This Row],[Unit Price]]+Table1579[[#This Row],[Jan]]</f>
        <v>5.9</v>
      </c>
    </row>
    <row r="92" spans="1:7" ht="58" x14ac:dyDescent="0.3">
      <c r="A92" s="114" t="s">
        <v>392</v>
      </c>
      <c r="B92" s="118" t="s">
        <v>340</v>
      </c>
      <c r="C92" s="114" t="s">
        <v>244</v>
      </c>
      <c r="D92" s="114" t="s">
        <v>289</v>
      </c>
      <c r="E92" s="115">
        <v>2.95</v>
      </c>
      <c r="F92" s="117">
        <f>Table1579[[#This Row],[Unit Price]]</f>
        <v>2.95</v>
      </c>
      <c r="G92" s="117">
        <f>Table1579[[#This Row],[Unit Price]]+Table1579[[#This Row],[Jan]]</f>
        <v>5.9</v>
      </c>
    </row>
    <row r="93" spans="1:7" ht="58" x14ac:dyDescent="0.3">
      <c r="A93" s="114" t="s">
        <v>393</v>
      </c>
      <c r="B93" s="118" t="s">
        <v>340</v>
      </c>
      <c r="C93" s="114" t="s">
        <v>244</v>
      </c>
      <c r="D93" s="114" t="s">
        <v>289</v>
      </c>
      <c r="E93" s="115">
        <v>11.95</v>
      </c>
      <c r="F93" s="117">
        <f>Table1579[[#This Row],[Unit Price]]</f>
        <v>11.95</v>
      </c>
      <c r="G93" s="117">
        <f>Table1579[[#This Row],[Unit Price]]+Table1579[[#This Row],[Jan]]</f>
        <v>23.9</v>
      </c>
    </row>
    <row r="94" spans="1:7" ht="58" x14ac:dyDescent="0.3">
      <c r="A94" s="114" t="s">
        <v>394</v>
      </c>
      <c r="B94" s="118" t="s">
        <v>340</v>
      </c>
      <c r="C94" s="114" t="s">
        <v>244</v>
      </c>
      <c r="D94" s="114" t="s">
        <v>289</v>
      </c>
      <c r="E94" s="115">
        <v>7.35</v>
      </c>
      <c r="F94" s="117">
        <f>Table1579[[#This Row],[Unit Price]]</f>
        <v>7.35</v>
      </c>
      <c r="G94" s="117">
        <f>Table1579[[#This Row],[Unit Price]]+Table1579[[#This Row],[Jan]]</f>
        <v>14.7</v>
      </c>
    </row>
    <row r="95" spans="1:7" ht="58" x14ac:dyDescent="0.3">
      <c r="A95" s="114" t="s">
        <v>395</v>
      </c>
      <c r="B95" s="118" t="s">
        <v>340</v>
      </c>
      <c r="C95" s="114" t="s">
        <v>244</v>
      </c>
      <c r="D95" s="114" t="s">
        <v>289</v>
      </c>
      <c r="E95" s="115">
        <v>13.95</v>
      </c>
      <c r="F95" s="117">
        <f>Table1579[[#This Row],[Unit Price]]</f>
        <v>13.95</v>
      </c>
      <c r="G95" s="117">
        <f>Table1579[[#This Row],[Unit Price]]+Table1579[[#This Row],[Jan]]</f>
        <v>27.9</v>
      </c>
    </row>
    <row r="96" spans="1:7" ht="58" x14ac:dyDescent="0.3">
      <c r="A96" s="114" t="s">
        <v>396</v>
      </c>
      <c r="B96" s="118" t="s">
        <v>340</v>
      </c>
      <c r="C96" s="114" t="s">
        <v>244</v>
      </c>
      <c r="D96" s="114" t="s">
        <v>289</v>
      </c>
      <c r="E96" s="115">
        <v>65.5</v>
      </c>
      <c r="F96" s="117">
        <f>Table1579[[#This Row],[Unit Price]]</f>
        <v>65.5</v>
      </c>
      <c r="G96" s="117">
        <f>Table1579[[#This Row],[Unit Price]]+Table1579[[#This Row],[Jan]]</f>
        <v>131</v>
      </c>
    </row>
    <row r="97" spans="1:7" ht="58" x14ac:dyDescent="0.3">
      <c r="A97" s="114" t="s">
        <v>397</v>
      </c>
      <c r="B97" s="118" t="s">
        <v>340</v>
      </c>
      <c r="C97" s="114" t="s">
        <v>244</v>
      </c>
      <c r="D97" s="114" t="s">
        <v>289</v>
      </c>
      <c r="E97" s="115">
        <v>18.95</v>
      </c>
      <c r="F97" s="117">
        <f>Table1579[[#This Row],[Unit Price]]</f>
        <v>18.95</v>
      </c>
      <c r="G97" s="117">
        <f>Table1579[[#This Row],[Unit Price]]+Table1579[[#This Row],[Jan]]</f>
        <v>37.9</v>
      </c>
    </row>
    <row r="98" spans="1:7" ht="58" x14ac:dyDescent="0.3">
      <c r="A98" s="114" t="s">
        <v>398</v>
      </c>
      <c r="B98" s="118" t="s">
        <v>340</v>
      </c>
      <c r="C98" s="114" t="s">
        <v>244</v>
      </c>
      <c r="D98" s="114" t="s">
        <v>289</v>
      </c>
      <c r="E98" s="115">
        <v>29.25</v>
      </c>
      <c r="F98" s="117">
        <f>Table1579[[#This Row],[Unit Price]]</f>
        <v>29.25</v>
      </c>
      <c r="G98" s="117">
        <f>Table1579[[#This Row],[Unit Price]]+Table1579[[#This Row],[Jan]]</f>
        <v>58.5</v>
      </c>
    </row>
    <row r="99" spans="1:7" ht="58" x14ac:dyDescent="0.3">
      <c r="A99" s="114" t="s">
        <v>399</v>
      </c>
      <c r="B99" s="118" t="s">
        <v>340</v>
      </c>
      <c r="C99" s="114" t="s">
        <v>244</v>
      </c>
      <c r="D99" s="114" t="s">
        <v>400</v>
      </c>
      <c r="E99" s="115">
        <v>10.95</v>
      </c>
      <c r="F99" s="117">
        <f>Table1579[[#This Row],[Unit Price]]</f>
        <v>10.95</v>
      </c>
      <c r="G99" s="117">
        <f>Table1579[[#This Row],[Unit Price]]+Table1579[[#This Row],[Jan]]</f>
        <v>21.9</v>
      </c>
    </row>
    <row r="100" spans="1:7" ht="58" x14ac:dyDescent="0.3">
      <c r="A100" s="114" t="s">
        <v>401</v>
      </c>
      <c r="B100" s="118" t="s">
        <v>340</v>
      </c>
      <c r="C100" s="114" t="s">
        <v>244</v>
      </c>
      <c r="D100" s="114" t="s">
        <v>299</v>
      </c>
      <c r="E100" s="115">
        <v>6.95</v>
      </c>
      <c r="F100" s="117">
        <f>Table1579[[#This Row],[Unit Price]]</f>
        <v>6.95</v>
      </c>
      <c r="G100" s="117">
        <f>Table1579[[#This Row],[Unit Price]]+Table1579[[#This Row],[Jan]]</f>
        <v>13.9</v>
      </c>
    </row>
    <row r="101" spans="1:7" ht="58" x14ac:dyDescent="0.3">
      <c r="A101" s="114" t="s">
        <v>402</v>
      </c>
      <c r="B101" s="118" t="s">
        <v>340</v>
      </c>
      <c r="C101" s="114" t="s">
        <v>244</v>
      </c>
      <c r="D101" s="114" t="s">
        <v>289</v>
      </c>
      <c r="E101" s="115">
        <v>14.65</v>
      </c>
      <c r="F101" s="117">
        <f>Table1579[[#This Row],[Unit Price]]</f>
        <v>14.65</v>
      </c>
      <c r="G101" s="117">
        <f>Table1579[[#This Row],[Unit Price]]+Table1579[[#This Row],[Jan]]</f>
        <v>29.3</v>
      </c>
    </row>
    <row r="102" spans="1:7" ht="58" x14ac:dyDescent="0.3">
      <c r="A102" s="114" t="s">
        <v>403</v>
      </c>
      <c r="B102" s="118" t="s">
        <v>340</v>
      </c>
      <c r="C102" s="114" t="s">
        <v>244</v>
      </c>
      <c r="D102" s="114" t="s">
        <v>404</v>
      </c>
      <c r="E102" s="115">
        <v>8.9499999999999993</v>
      </c>
      <c r="F102" s="117">
        <f>Table1579[[#This Row],[Unit Price]]</f>
        <v>8.9499999999999993</v>
      </c>
      <c r="G102" s="117">
        <f>Table1579[[#This Row],[Unit Price]]+Table1579[[#This Row],[Jan]]</f>
        <v>17.899999999999999</v>
      </c>
    </row>
    <row r="103" spans="1:7" ht="58" x14ac:dyDescent="0.3">
      <c r="A103" s="114" t="s">
        <v>405</v>
      </c>
      <c r="B103" s="118" t="s">
        <v>340</v>
      </c>
      <c r="C103" s="114" t="s">
        <v>244</v>
      </c>
      <c r="D103" s="114" t="s">
        <v>406</v>
      </c>
      <c r="E103" s="115">
        <v>53</v>
      </c>
      <c r="F103" s="117">
        <f>Table1579[[#This Row],[Unit Price]]</f>
        <v>53</v>
      </c>
      <c r="G103" s="117">
        <f>Table1579[[#This Row],[Unit Price]]+Table1579[[#This Row],[Jan]]</f>
        <v>106</v>
      </c>
    </row>
    <row r="104" spans="1:7" ht="58" x14ac:dyDescent="0.3">
      <c r="A104" s="114" t="s">
        <v>407</v>
      </c>
      <c r="B104" s="118" t="s">
        <v>340</v>
      </c>
      <c r="C104" s="114" t="s">
        <v>244</v>
      </c>
      <c r="D104" s="114" t="s">
        <v>289</v>
      </c>
      <c r="E104" s="115">
        <v>24.95</v>
      </c>
      <c r="F104" s="117">
        <f>Table1579[[#This Row],[Unit Price]]</f>
        <v>24.95</v>
      </c>
      <c r="G104" s="117">
        <f>Table1579[[#This Row],[Unit Price]]+Table1579[[#This Row],[Jan]]</f>
        <v>49.9</v>
      </c>
    </row>
    <row r="105" spans="1:7" ht="58" x14ac:dyDescent="0.3">
      <c r="A105" s="114" t="s">
        <v>408</v>
      </c>
      <c r="B105" s="118" t="s">
        <v>340</v>
      </c>
      <c r="C105" s="114" t="s">
        <v>244</v>
      </c>
      <c r="D105" s="114" t="s">
        <v>289</v>
      </c>
      <c r="E105" s="115">
        <v>15.5</v>
      </c>
      <c r="F105" s="117">
        <f>Table1579[[#This Row],[Unit Price]]</f>
        <v>15.5</v>
      </c>
      <c r="G105" s="117">
        <f>Table1579[[#This Row],[Unit Price]]+Table1579[[#This Row],[Jan]]</f>
        <v>31</v>
      </c>
    </row>
    <row r="106" spans="1:7" ht="58" x14ac:dyDescent="0.3">
      <c r="A106" s="114" t="s">
        <v>409</v>
      </c>
      <c r="B106" s="118" t="s">
        <v>340</v>
      </c>
      <c r="C106" s="114" t="s">
        <v>244</v>
      </c>
      <c r="D106" s="114" t="s">
        <v>289</v>
      </c>
      <c r="E106" s="115">
        <v>89</v>
      </c>
      <c r="F106" s="117">
        <f>Table1579[[#This Row],[Unit Price]]</f>
        <v>89</v>
      </c>
      <c r="G106" s="117">
        <f>Table1579[[#This Row],[Unit Price]]+Table1579[[#This Row],[Jan]]</f>
        <v>178</v>
      </c>
    </row>
    <row r="107" spans="1:7" ht="43.5" x14ac:dyDescent="0.3">
      <c r="A107" s="114" t="s">
        <v>410</v>
      </c>
      <c r="B107" s="118" t="s">
        <v>411</v>
      </c>
      <c r="C107" s="114" t="s">
        <v>244</v>
      </c>
      <c r="D107" s="114" t="s">
        <v>289</v>
      </c>
      <c r="E107" s="115">
        <v>17.95</v>
      </c>
      <c r="F107" s="117">
        <f>Table1579[[#This Row],[Unit Price]]</f>
        <v>17.95</v>
      </c>
      <c r="G107" s="117">
        <f>Table1579[[#This Row],[Unit Price]]+Table1579[[#This Row],[Jan]]</f>
        <v>35.9</v>
      </c>
    </row>
    <row r="108" spans="1:7" ht="43.5" x14ac:dyDescent="0.3">
      <c r="A108" s="114" t="s">
        <v>412</v>
      </c>
      <c r="B108" s="118" t="s">
        <v>411</v>
      </c>
      <c r="C108" s="114" t="s">
        <v>244</v>
      </c>
      <c r="D108" s="114" t="s">
        <v>289</v>
      </c>
      <c r="E108" s="115">
        <v>18.25</v>
      </c>
      <c r="F108" s="117">
        <f>Table1579[[#This Row],[Unit Price]]</f>
        <v>18.25</v>
      </c>
      <c r="G108" s="117">
        <f>Table1579[[#This Row],[Unit Price]]+Table1579[[#This Row],[Jan]]</f>
        <v>36.5</v>
      </c>
    </row>
    <row r="109" spans="1:7" ht="43.5" x14ac:dyDescent="0.3">
      <c r="A109" s="114" t="s">
        <v>413</v>
      </c>
      <c r="B109" s="118" t="s">
        <v>411</v>
      </c>
      <c r="C109" s="114" t="s">
        <v>244</v>
      </c>
      <c r="D109" s="114" t="s">
        <v>289</v>
      </c>
      <c r="E109" s="115">
        <v>22</v>
      </c>
      <c r="F109" s="117">
        <f>Table1579[[#This Row],[Unit Price]]</f>
        <v>22</v>
      </c>
      <c r="G109" s="117">
        <f>Table1579[[#This Row],[Unit Price]]+Table1579[[#This Row],[Jan]]</f>
        <v>44</v>
      </c>
    </row>
    <row r="110" spans="1:7" ht="43.5" x14ac:dyDescent="0.3">
      <c r="A110" s="114" t="s">
        <v>414</v>
      </c>
      <c r="B110" s="118" t="s">
        <v>411</v>
      </c>
      <c r="C110" s="114" t="s">
        <v>244</v>
      </c>
      <c r="D110" s="114" t="s">
        <v>289</v>
      </c>
      <c r="E110" s="115">
        <v>75</v>
      </c>
      <c r="F110" s="117">
        <f>Table1579[[#This Row],[Unit Price]]</f>
        <v>75</v>
      </c>
      <c r="G110" s="117">
        <f>Table1579[[#This Row],[Unit Price]]+Table1579[[#This Row],[Jan]]</f>
        <v>150</v>
      </c>
    </row>
    <row r="111" spans="1:7" ht="43.5" x14ac:dyDescent="0.3">
      <c r="A111" s="119" t="s">
        <v>415</v>
      </c>
      <c r="B111" s="120" t="s">
        <v>411</v>
      </c>
      <c r="C111" s="119" t="s">
        <v>244</v>
      </c>
      <c r="D111" s="119" t="s">
        <v>289</v>
      </c>
      <c r="E111" s="121">
        <v>16.25</v>
      </c>
      <c r="F111" s="122">
        <f>Table1579[[#This Row],[Unit Price]]</f>
        <v>16.25</v>
      </c>
      <c r="G111" s="122">
        <f>Table1579[[#This Row],[Unit Price]]+Table1579[[#This Row],[Jan]]</f>
        <v>32.5</v>
      </c>
    </row>
    <row r="112" spans="1:7" ht="14.5" x14ac:dyDescent="0.3">
      <c r="A112" s="123"/>
      <c r="B112" s="123"/>
      <c r="C112" s="123"/>
      <c r="D112" s="123"/>
      <c r="E112" s="124"/>
      <c r="F112" s="125">
        <f>AVERAGE(Table1579[Jan])</f>
        <v>18.758454545454555</v>
      </c>
      <c r="G112" s="125">
        <f>AVERAGE(Table1579[Feb])</f>
        <v>37.51690909090911</v>
      </c>
    </row>
    <row r="113" spans="1:7" ht="14.5" x14ac:dyDescent="0.3">
      <c r="A113" s="114"/>
      <c r="B113" s="114"/>
      <c r="C113" s="114"/>
      <c r="D113" s="114"/>
      <c r="E113" s="115"/>
      <c r="F113" s="126"/>
      <c r="G113" s="126"/>
    </row>
    <row r="114" spans="1:7" ht="14.5" x14ac:dyDescent="0.3">
      <c r="A114" s="114"/>
      <c r="B114" s="114"/>
      <c r="C114" s="114"/>
      <c r="D114" s="114"/>
      <c r="E114" s="115"/>
      <c r="F114" s="126"/>
      <c r="G114" s="126"/>
    </row>
    <row r="115" spans="1:7" ht="14.5" x14ac:dyDescent="0.3">
      <c r="A115" s="114"/>
      <c r="B115" s="114"/>
      <c r="C115" s="114"/>
      <c r="D115" s="114"/>
      <c r="E115" s="115"/>
      <c r="F115" s="126"/>
      <c r="G115" s="126"/>
    </row>
    <row r="116" spans="1:7" ht="14.5" x14ac:dyDescent="0.3">
      <c r="A116" s="114"/>
      <c r="B116" s="114"/>
      <c r="C116" s="114"/>
      <c r="D116" s="114"/>
      <c r="E116" s="115"/>
      <c r="F116" s="126"/>
      <c r="G116" s="126"/>
    </row>
    <row r="117" spans="1:7" ht="14.5" x14ac:dyDescent="0.3">
      <c r="A117" s="114"/>
      <c r="B117" s="114"/>
      <c r="C117" s="114"/>
      <c r="D117" s="114"/>
      <c r="E117" s="115"/>
      <c r="F117" s="126"/>
      <c r="G117" s="126"/>
    </row>
    <row r="118" spans="1:7" ht="14.5" x14ac:dyDescent="0.3">
      <c r="A118" s="114"/>
      <c r="B118" s="114"/>
      <c r="C118" s="114"/>
      <c r="D118" s="114"/>
      <c r="E118" s="115"/>
      <c r="F118" s="126"/>
      <c r="G118" s="126"/>
    </row>
    <row r="119" spans="1:7" ht="14.5" x14ac:dyDescent="0.3">
      <c r="A119" s="114"/>
      <c r="B119" s="114"/>
      <c r="C119" s="114"/>
      <c r="D119" s="114"/>
      <c r="E119" s="115"/>
      <c r="F119" s="126"/>
      <c r="G119" s="126"/>
    </row>
    <row r="120" spans="1:7" ht="14.5" x14ac:dyDescent="0.3">
      <c r="A120" s="114"/>
      <c r="B120" s="114"/>
      <c r="C120" s="114"/>
      <c r="D120" s="114"/>
      <c r="E120" s="115"/>
      <c r="F120" s="126"/>
      <c r="G120" s="126"/>
    </row>
    <row r="121" spans="1:7" ht="14.5" x14ac:dyDescent="0.3">
      <c r="A121" s="114"/>
      <c r="B121" s="114"/>
      <c r="C121" s="114"/>
      <c r="D121" s="114"/>
      <c r="E121" s="115"/>
      <c r="F121" s="126"/>
      <c r="G121" s="126"/>
    </row>
    <row r="122" spans="1:7" ht="14.5" x14ac:dyDescent="0.3">
      <c r="A122" s="114"/>
      <c r="B122" s="114"/>
      <c r="C122" s="114"/>
      <c r="D122" s="114"/>
      <c r="E122" s="115"/>
      <c r="F122" s="126"/>
      <c r="G122" s="126"/>
    </row>
  </sheetData>
  <pageMargins left="0.75" right="0.75" top="1" bottom="1" header="0.5" footer="0.5"/>
  <pageSetup paperSize="9" orientation="portrait" horizontalDpi="0" verticalDpi="0" r:id="rId1"/>
  <headerFooter alignWithMargins="0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3F2FD-AA9C-4117-B0BE-2FCE4BA1E1A5}">
  <dimension ref="A1:D21"/>
  <sheetViews>
    <sheetView tabSelected="1" workbookViewId="0">
      <selection activeCell="O3" sqref="O3"/>
    </sheetView>
  </sheetViews>
  <sheetFormatPr defaultColWidth="9.1796875" defaultRowHeight="14.5" x14ac:dyDescent="0.35"/>
  <cols>
    <col min="1" max="4" width="15.7265625" style="83" customWidth="1"/>
    <col min="5" max="16384" width="9.1796875" style="83"/>
  </cols>
  <sheetData>
    <row r="1" spans="1:4" x14ac:dyDescent="0.35">
      <c r="A1" s="81" t="s">
        <v>102</v>
      </c>
      <c r="B1" s="81" t="s">
        <v>258</v>
      </c>
      <c r="C1" s="82" t="s">
        <v>259</v>
      </c>
      <c r="D1" s="82" t="s">
        <v>260</v>
      </c>
    </row>
    <row r="2" spans="1:4" x14ac:dyDescent="0.35">
      <c r="A2" s="81" t="s">
        <v>229</v>
      </c>
      <c r="B2" s="84">
        <v>421.68000000000006</v>
      </c>
      <c r="C2" s="84">
        <v>376.5</v>
      </c>
      <c r="D2" s="84">
        <f t="shared" ref="D2:D19" si="0">C2*0.9</f>
        <v>338.85</v>
      </c>
    </row>
    <row r="3" spans="1:4" x14ac:dyDescent="0.35">
      <c r="A3" s="81" t="s">
        <v>230</v>
      </c>
      <c r="B3" s="84">
        <v>196.44800000000004</v>
      </c>
      <c r="C3" s="84">
        <v>175.4</v>
      </c>
      <c r="D3" s="84">
        <f t="shared" si="0"/>
        <v>157.86000000000001</v>
      </c>
    </row>
    <row r="4" spans="1:4" x14ac:dyDescent="0.35">
      <c r="A4" s="81" t="s">
        <v>231</v>
      </c>
      <c r="B4" s="84">
        <v>1786.5008</v>
      </c>
      <c r="C4" s="84">
        <v>1595.09</v>
      </c>
      <c r="D4" s="84">
        <f t="shared" si="0"/>
        <v>1435.5809999999999</v>
      </c>
    </row>
    <row r="5" spans="1:4" x14ac:dyDescent="0.35">
      <c r="A5" s="81" t="s">
        <v>232</v>
      </c>
      <c r="B5" s="84">
        <v>133.28</v>
      </c>
      <c r="C5" s="84">
        <v>119</v>
      </c>
      <c r="D5" s="84">
        <f t="shared" si="0"/>
        <v>107.10000000000001</v>
      </c>
    </row>
    <row r="6" spans="1:4" x14ac:dyDescent="0.35">
      <c r="A6" s="81" t="s">
        <v>233</v>
      </c>
      <c r="B6" s="84">
        <v>150.41600000000003</v>
      </c>
      <c r="C6" s="84">
        <v>134.30000000000001</v>
      </c>
      <c r="D6" s="84">
        <f t="shared" si="0"/>
        <v>120.87000000000002</v>
      </c>
    </row>
    <row r="7" spans="1:4" x14ac:dyDescent="0.35">
      <c r="A7" s="81" t="s">
        <v>234</v>
      </c>
      <c r="B7" s="84">
        <v>360.24799999999999</v>
      </c>
      <c r="C7" s="84">
        <v>321.64999999999998</v>
      </c>
      <c r="D7" s="84">
        <f t="shared" si="0"/>
        <v>289.48500000000001</v>
      </c>
    </row>
    <row r="8" spans="1:4" x14ac:dyDescent="0.35">
      <c r="A8" s="81" t="s">
        <v>235</v>
      </c>
      <c r="B8" s="84">
        <v>1330.8400000000001</v>
      </c>
      <c r="C8" s="84">
        <v>1188.25</v>
      </c>
      <c r="D8" s="84">
        <f t="shared" si="0"/>
        <v>1069.425</v>
      </c>
    </row>
    <row r="9" spans="1:4" x14ac:dyDescent="0.35">
      <c r="A9" s="81" t="s">
        <v>236</v>
      </c>
      <c r="B9" s="84">
        <v>376.20800000000003</v>
      </c>
      <c r="C9" s="84">
        <v>335.9</v>
      </c>
      <c r="D9" s="84">
        <f t="shared" si="0"/>
        <v>302.31</v>
      </c>
    </row>
    <row r="10" spans="1:4" x14ac:dyDescent="0.35">
      <c r="A10" s="81" t="s">
        <v>237</v>
      </c>
      <c r="B10" s="84">
        <v>477.73600000000005</v>
      </c>
      <c r="C10" s="84">
        <v>426.55</v>
      </c>
      <c r="D10" s="84">
        <f t="shared" si="0"/>
        <v>383.89500000000004</v>
      </c>
    </row>
    <row r="11" spans="1:4" x14ac:dyDescent="0.35">
      <c r="A11" s="81" t="s">
        <v>238</v>
      </c>
      <c r="B11" s="84">
        <v>794.13600000000008</v>
      </c>
      <c r="C11" s="84">
        <v>709.05</v>
      </c>
      <c r="D11" s="84">
        <f t="shared" si="0"/>
        <v>638.14499999999998</v>
      </c>
    </row>
    <row r="12" spans="1:4" x14ac:dyDescent="0.35">
      <c r="A12" s="81" t="s">
        <v>239</v>
      </c>
      <c r="B12" s="84">
        <v>1592.7856000000004</v>
      </c>
      <c r="C12" s="84">
        <v>1422.13</v>
      </c>
      <c r="D12" s="84">
        <f t="shared" si="0"/>
        <v>1279.9170000000001</v>
      </c>
    </row>
    <row r="13" spans="1:4" x14ac:dyDescent="0.35">
      <c r="A13" s="81" t="s">
        <v>240</v>
      </c>
      <c r="B13" s="84">
        <v>648.50240000000008</v>
      </c>
      <c r="C13" s="84">
        <v>579.02</v>
      </c>
      <c r="D13" s="84">
        <f t="shared" si="0"/>
        <v>521.11800000000005</v>
      </c>
    </row>
    <row r="14" spans="1:4" x14ac:dyDescent="0.35">
      <c r="A14" s="81" t="s">
        <v>241</v>
      </c>
      <c r="B14" s="84">
        <v>716.64320000000009</v>
      </c>
      <c r="C14" s="84">
        <v>639.86</v>
      </c>
      <c r="D14" s="84">
        <f t="shared" si="0"/>
        <v>575.87400000000002</v>
      </c>
    </row>
    <row r="15" spans="1:4" x14ac:dyDescent="0.35">
      <c r="A15" s="81" t="s">
        <v>242</v>
      </c>
      <c r="B15" s="84">
        <v>1304.6880000000003</v>
      </c>
      <c r="C15" s="84">
        <v>1164.9000000000001</v>
      </c>
      <c r="D15" s="84">
        <f t="shared" si="0"/>
        <v>1048.4100000000001</v>
      </c>
    </row>
    <row r="16" spans="1:4" x14ac:dyDescent="0.35">
      <c r="A16" s="81" t="s">
        <v>243</v>
      </c>
      <c r="B16" s="84">
        <v>1524.7680000000003</v>
      </c>
      <c r="C16" s="84">
        <v>1361.4</v>
      </c>
      <c r="D16" s="84">
        <f t="shared" si="0"/>
        <v>1225.2600000000002</v>
      </c>
    </row>
    <row r="17" spans="1:4" x14ac:dyDescent="0.35">
      <c r="A17" s="81" t="s">
        <v>244</v>
      </c>
      <c r="B17" s="84">
        <v>2183.1264000000001</v>
      </c>
      <c r="C17" s="84">
        <v>1949.22</v>
      </c>
      <c r="D17" s="84">
        <f t="shared" si="0"/>
        <v>1754.298</v>
      </c>
    </row>
    <row r="18" spans="1:4" x14ac:dyDescent="0.35">
      <c r="A18" s="81" t="s">
        <v>245</v>
      </c>
      <c r="B18" s="84">
        <v>2418.3488000000002</v>
      </c>
      <c r="C18" s="84">
        <v>2159.2399999999998</v>
      </c>
      <c r="D18" s="84">
        <f t="shared" si="0"/>
        <v>1943.3159999999998</v>
      </c>
    </row>
    <row r="19" spans="1:4" x14ac:dyDescent="0.35">
      <c r="A19" s="81" t="s">
        <v>246</v>
      </c>
      <c r="B19" s="84">
        <v>165.76000000000002</v>
      </c>
      <c r="C19" s="84">
        <v>148</v>
      </c>
      <c r="D19" s="84">
        <f t="shared" si="0"/>
        <v>133.20000000000002</v>
      </c>
    </row>
    <row r="20" spans="1:4" x14ac:dyDescent="0.35">
      <c r="A20" s="81" t="s">
        <v>261</v>
      </c>
      <c r="B20" s="84"/>
      <c r="C20" s="84"/>
      <c r="D20" s="84"/>
    </row>
    <row r="21" spans="1:4" x14ac:dyDescent="0.35">
      <c r="A21" s="85"/>
      <c r="B21" s="85"/>
      <c r="C21" s="86"/>
    </row>
  </sheetData>
  <pageMargins left="0.7" right="0.7" top="0.75" bottom="0.75" header="0.3" footer="0.3"/>
  <drawing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9D4C9-EBFE-4AD1-A3B0-D59164EECCCB}">
  <dimension ref="A1:D21"/>
  <sheetViews>
    <sheetView workbookViewId="0">
      <selection activeCell="D9" sqref="D9"/>
    </sheetView>
  </sheetViews>
  <sheetFormatPr defaultColWidth="9.1796875" defaultRowHeight="14.5" x14ac:dyDescent="0.35"/>
  <cols>
    <col min="1" max="4" width="15.7265625" style="83" customWidth="1"/>
    <col min="5" max="16384" width="9.1796875" style="83"/>
  </cols>
  <sheetData>
    <row r="1" spans="1:4" x14ac:dyDescent="0.35">
      <c r="A1" s="81" t="s">
        <v>102</v>
      </c>
      <c r="B1" s="81" t="s">
        <v>258</v>
      </c>
      <c r="C1" s="82" t="s">
        <v>259</v>
      </c>
      <c r="D1" s="82" t="s">
        <v>260</v>
      </c>
    </row>
    <row r="2" spans="1:4" x14ac:dyDescent="0.35">
      <c r="A2" s="81" t="s">
        <v>229</v>
      </c>
      <c r="B2" s="84">
        <v>421.68000000000006</v>
      </c>
      <c r="C2" s="84">
        <v>376.5</v>
      </c>
      <c r="D2" s="84">
        <f t="shared" ref="D2:D19" si="0">C2*0.9</f>
        <v>338.85</v>
      </c>
    </row>
    <row r="3" spans="1:4" x14ac:dyDescent="0.35">
      <c r="A3" s="81" t="s">
        <v>230</v>
      </c>
      <c r="B3" s="84">
        <v>196.44800000000004</v>
      </c>
      <c r="C3" s="84">
        <v>175.4</v>
      </c>
      <c r="D3" s="84">
        <f t="shared" si="0"/>
        <v>157.86000000000001</v>
      </c>
    </row>
    <row r="4" spans="1:4" x14ac:dyDescent="0.35">
      <c r="A4" s="81" t="s">
        <v>231</v>
      </c>
      <c r="B4" s="84">
        <v>1786.5008</v>
      </c>
      <c r="C4" s="84">
        <v>1595.09</v>
      </c>
      <c r="D4" s="84">
        <f t="shared" si="0"/>
        <v>1435.5809999999999</v>
      </c>
    </row>
    <row r="5" spans="1:4" x14ac:dyDescent="0.35">
      <c r="A5" s="81" t="s">
        <v>232</v>
      </c>
      <c r="B5" s="84">
        <v>133.28</v>
      </c>
      <c r="C5" s="84">
        <v>119</v>
      </c>
      <c r="D5" s="84">
        <f t="shared" si="0"/>
        <v>107.10000000000001</v>
      </c>
    </row>
    <row r="6" spans="1:4" x14ac:dyDescent="0.35">
      <c r="A6" s="81" t="s">
        <v>233</v>
      </c>
      <c r="B6" s="84">
        <v>150.41600000000003</v>
      </c>
      <c r="C6" s="84">
        <v>134.30000000000001</v>
      </c>
      <c r="D6" s="84">
        <f t="shared" si="0"/>
        <v>120.87000000000002</v>
      </c>
    </row>
    <row r="7" spans="1:4" x14ac:dyDescent="0.35">
      <c r="A7" s="81" t="s">
        <v>234</v>
      </c>
      <c r="B7" s="84">
        <v>360.24799999999999</v>
      </c>
      <c r="C7" s="84">
        <v>321.64999999999998</v>
      </c>
      <c r="D7" s="84">
        <f t="shared" si="0"/>
        <v>289.48500000000001</v>
      </c>
    </row>
    <row r="8" spans="1:4" x14ac:dyDescent="0.35">
      <c r="A8" s="81" t="s">
        <v>235</v>
      </c>
      <c r="B8" s="84">
        <v>1330.8400000000001</v>
      </c>
      <c r="C8" s="84">
        <v>1188.25</v>
      </c>
      <c r="D8" s="84">
        <f t="shared" si="0"/>
        <v>1069.425</v>
      </c>
    </row>
    <row r="9" spans="1:4" x14ac:dyDescent="0.35">
      <c r="A9" s="81" t="s">
        <v>236</v>
      </c>
      <c r="B9" s="84">
        <v>376.20800000000003</v>
      </c>
      <c r="C9" s="84">
        <v>335.9</v>
      </c>
      <c r="D9" s="84">
        <f t="shared" si="0"/>
        <v>302.31</v>
      </c>
    </row>
    <row r="10" spans="1:4" x14ac:dyDescent="0.35">
      <c r="A10" s="81" t="s">
        <v>237</v>
      </c>
      <c r="B10" s="84">
        <v>477.73600000000005</v>
      </c>
      <c r="C10" s="84">
        <v>426.55</v>
      </c>
      <c r="D10" s="84">
        <f t="shared" si="0"/>
        <v>383.89500000000004</v>
      </c>
    </row>
    <row r="11" spans="1:4" x14ac:dyDescent="0.35">
      <c r="A11" s="81" t="s">
        <v>238</v>
      </c>
      <c r="B11" s="84">
        <v>794.13600000000008</v>
      </c>
      <c r="C11" s="84">
        <v>709.05</v>
      </c>
      <c r="D11" s="84">
        <f t="shared" si="0"/>
        <v>638.14499999999998</v>
      </c>
    </row>
    <row r="12" spans="1:4" x14ac:dyDescent="0.35">
      <c r="A12" s="81" t="s">
        <v>239</v>
      </c>
      <c r="B12" s="84">
        <v>1592.7856000000004</v>
      </c>
      <c r="C12" s="84">
        <v>1422.13</v>
      </c>
      <c r="D12" s="84">
        <f t="shared" si="0"/>
        <v>1279.9170000000001</v>
      </c>
    </row>
    <row r="13" spans="1:4" x14ac:dyDescent="0.35">
      <c r="A13" s="81" t="s">
        <v>240</v>
      </c>
      <c r="B13" s="84">
        <v>648.50240000000008</v>
      </c>
      <c r="C13" s="84">
        <v>579.02</v>
      </c>
      <c r="D13" s="84">
        <f t="shared" si="0"/>
        <v>521.11800000000005</v>
      </c>
    </row>
    <row r="14" spans="1:4" x14ac:dyDescent="0.35">
      <c r="A14" s="81" t="s">
        <v>241</v>
      </c>
      <c r="B14" s="84">
        <v>716.64320000000009</v>
      </c>
      <c r="C14" s="84">
        <v>639.86</v>
      </c>
      <c r="D14" s="84">
        <f t="shared" si="0"/>
        <v>575.87400000000002</v>
      </c>
    </row>
    <row r="15" spans="1:4" x14ac:dyDescent="0.35">
      <c r="A15" s="81" t="s">
        <v>242</v>
      </c>
      <c r="B15" s="84">
        <v>1304.6880000000003</v>
      </c>
      <c r="C15" s="84">
        <v>1164.9000000000001</v>
      </c>
      <c r="D15" s="84">
        <f t="shared" si="0"/>
        <v>1048.4100000000001</v>
      </c>
    </row>
    <row r="16" spans="1:4" x14ac:dyDescent="0.35">
      <c r="A16" s="81" t="s">
        <v>243</v>
      </c>
      <c r="B16" s="84">
        <v>1524.7680000000003</v>
      </c>
      <c r="C16" s="84">
        <v>1361.4</v>
      </c>
      <c r="D16" s="84">
        <f t="shared" si="0"/>
        <v>1225.2600000000002</v>
      </c>
    </row>
    <row r="17" spans="1:4" x14ac:dyDescent="0.35">
      <c r="A17" s="81" t="s">
        <v>244</v>
      </c>
      <c r="B17" s="84">
        <v>2183.1264000000001</v>
      </c>
      <c r="C17" s="84">
        <v>1949.22</v>
      </c>
      <c r="D17" s="84">
        <f t="shared" si="0"/>
        <v>1754.298</v>
      </c>
    </row>
    <row r="18" spans="1:4" x14ac:dyDescent="0.35">
      <c r="A18" s="81" t="s">
        <v>245</v>
      </c>
      <c r="B18" s="84">
        <v>2418.3488000000002</v>
      </c>
      <c r="C18" s="84">
        <v>2159.2399999999998</v>
      </c>
      <c r="D18" s="84">
        <f t="shared" si="0"/>
        <v>1943.3159999999998</v>
      </c>
    </row>
    <row r="19" spans="1:4" x14ac:dyDescent="0.35">
      <c r="A19" s="81" t="s">
        <v>246</v>
      </c>
      <c r="B19" s="84">
        <v>165.76000000000002</v>
      </c>
      <c r="C19" s="84">
        <v>148</v>
      </c>
      <c r="D19" s="84">
        <f t="shared" si="0"/>
        <v>133.20000000000002</v>
      </c>
    </row>
    <row r="20" spans="1:4" x14ac:dyDescent="0.35">
      <c r="A20" s="81" t="s">
        <v>261</v>
      </c>
      <c r="B20" s="84"/>
      <c r="C20" s="84"/>
      <c r="D20" s="84"/>
    </row>
    <row r="21" spans="1:4" x14ac:dyDescent="0.35">
      <c r="A21" s="85"/>
      <c r="B21" s="85"/>
      <c r="C21" s="86"/>
    </row>
  </sheetData>
  <pageMargins left="0.7" right="0.7" top="0.75" bottom="0.75" header="0.3" footer="0.3"/>
  <drawing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24DC0-4E44-4A42-BED1-04A2F07A78E3}">
  <dimension ref="A1"/>
  <sheetViews>
    <sheetView workbookViewId="0">
      <selection activeCell="E14" sqref="E14"/>
    </sheetView>
  </sheetViews>
  <sheetFormatPr defaultRowHeight="14.5" x14ac:dyDescent="0.3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751BD-6820-43DB-8E2E-DF383DFCA06E}">
  <dimension ref="A1:D21"/>
  <sheetViews>
    <sheetView workbookViewId="0">
      <selection activeCell="A21" sqref="A21"/>
    </sheetView>
  </sheetViews>
  <sheetFormatPr defaultColWidth="9.1796875" defaultRowHeight="14.5" x14ac:dyDescent="0.35"/>
  <cols>
    <col min="1" max="4" width="15.7265625" style="83" customWidth="1"/>
    <col min="5" max="16384" width="9.1796875" style="83"/>
  </cols>
  <sheetData>
    <row r="1" spans="1:4" x14ac:dyDescent="0.35">
      <c r="A1" s="81" t="s">
        <v>102</v>
      </c>
      <c r="B1" s="81" t="s">
        <v>258</v>
      </c>
      <c r="C1" s="82" t="s">
        <v>259</v>
      </c>
      <c r="D1" s="82" t="s">
        <v>260</v>
      </c>
    </row>
    <row r="2" spans="1:4" x14ac:dyDescent="0.35">
      <c r="A2" s="81" t="s">
        <v>229</v>
      </c>
      <c r="B2" s="84">
        <v>421.68000000000006</v>
      </c>
      <c r="C2" s="84">
        <v>376.5</v>
      </c>
      <c r="D2" s="84">
        <f t="shared" ref="D2:D19" si="0">C2*0.9</f>
        <v>338.85</v>
      </c>
    </row>
    <row r="3" spans="1:4" x14ac:dyDescent="0.35">
      <c r="A3" s="81" t="s">
        <v>230</v>
      </c>
      <c r="B3" s="84">
        <v>196.44800000000004</v>
      </c>
      <c r="C3" s="84">
        <v>175.4</v>
      </c>
      <c r="D3" s="84">
        <f t="shared" si="0"/>
        <v>157.86000000000001</v>
      </c>
    </row>
    <row r="4" spans="1:4" x14ac:dyDescent="0.35">
      <c r="A4" s="81" t="s">
        <v>231</v>
      </c>
      <c r="B4" s="84">
        <v>1786.5008</v>
      </c>
      <c r="C4" s="84">
        <v>1595.09</v>
      </c>
      <c r="D4" s="84">
        <f t="shared" si="0"/>
        <v>1435.5809999999999</v>
      </c>
    </row>
    <row r="5" spans="1:4" x14ac:dyDescent="0.35">
      <c r="A5" s="81" t="s">
        <v>232</v>
      </c>
      <c r="B5" s="84">
        <v>133.28</v>
      </c>
      <c r="C5" s="84">
        <v>119</v>
      </c>
      <c r="D5" s="84">
        <f t="shared" si="0"/>
        <v>107.10000000000001</v>
      </c>
    </row>
    <row r="6" spans="1:4" x14ac:dyDescent="0.35">
      <c r="A6" s="81" t="s">
        <v>233</v>
      </c>
      <c r="B6" s="84">
        <v>150.41600000000003</v>
      </c>
      <c r="C6" s="84">
        <v>134.30000000000001</v>
      </c>
      <c r="D6" s="84">
        <f t="shared" si="0"/>
        <v>120.87000000000002</v>
      </c>
    </row>
    <row r="7" spans="1:4" x14ac:dyDescent="0.35">
      <c r="A7" s="81" t="s">
        <v>234</v>
      </c>
      <c r="B7" s="84">
        <v>360.24799999999999</v>
      </c>
      <c r="C7" s="84">
        <v>321.64999999999998</v>
      </c>
      <c r="D7" s="84">
        <f t="shared" si="0"/>
        <v>289.48500000000001</v>
      </c>
    </row>
    <row r="8" spans="1:4" x14ac:dyDescent="0.35">
      <c r="A8" s="81" t="s">
        <v>235</v>
      </c>
      <c r="B8" s="84">
        <v>1330.8400000000001</v>
      </c>
      <c r="C8" s="84">
        <v>1188.25</v>
      </c>
      <c r="D8" s="84">
        <f t="shared" si="0"/>
        <v>1069.425</v>
      </c>
    </row>
    <row r="9" spans="1:4" x14ac:dyDescent="0.35">
      <c r="A9" s="81" t="s">
        <v>236</v>
      </c>
      <c r="B9" s="84">
        <v>376.20800000000003</v>
      </c>
      <c r="C9" s="84">
        <v>335.9</v>
      </c>
      <c r="D9" s="84">
        <f t="shared" si="0"/>
        <v>302.31</v>
      </c>
    </row>
    <row r="10" spans="1:4" x14ac:dyDescent="0.35">
      <c r="A10" s="81" t="s">
        <v>237</v>
      </c>
      <c r="B10" s="84">
        <v>477.73600000000005</v>
      </c>
      <c r="C10" s="84">
        <v>426.55</v>
      </c>
      <c r="D10" s="84">
        <f t="shared" si="0"/>
        <v>383.89500000000004</v>
      </c>
    </row>
    <row r="11" spans="1:4" x14ac:dyDescent="0.35">
      <c r="A11" s="81" t="s">
        <v>238</v>
      </c>
      <c r="B11" s="84">
        <v>794.13600000000008</v>
      </c>
      <c r="C11" s="84">
        <v>709.05</v>
      </c>
      <c r="D11" s="84">
        <f t="shared" si="0"/>
        <v>638.14499999999998</v>
      </c>
    </row>
    <row r="12" spans="1:4" x14ac:dyDescent="0.35">
      <c r="A12" s="81" t="s">
        <v>239</v>
      </c>
      <c r="B12" s="84">
        <v>1592.7856000000004</v>
      </c>
      <c r="C12" s="84">
        <v>1422.13</v>
      </c>
      <c r="D12" s="84">
        <f t="shared" si="0"/>
        <v>1279.9170000000001</v>
      </c>
    </row>
    <row r="13" spans="1:4" x14ac:dyDescent="0.35">
      <c r="A13" s="81" t="s">
        <v>240</v>
      </c>
      <c r="B13" s="84">
        <v>648.50240000000008</v>
      </c>
      <c r="C13" s="84">
        <v>579.02</v>
      </c>
      <c r="D13" s="84">
        <f t="shared" si="0"/>
        <v>521.11800000000005</v>
      </c>
    </row>
    <row r="14" spans="1:4" x14ac:dyDescent="0.35">
      <c r="A14" s="81" t="s">
        <v>241</v>
      </c>
      <c r="B14" s="84">
        <v>716.64320000000009</v>
      </c>
      <c r="C14" s="84">
        <v>639.86</v>
      </c>
      <c r="D14" s="84">
        <f t="shared" si="0"/>
        <v>575.87400000000002</v>
      </c>
    </row>
    <row r="15" spans="1:4" x14ac:dyDescent="0.35">
      <c r="A15" s="81" t="s">
        <v>242</v>
      </c>
      <c r="B15" s="84">
        <v>1304.6880000000003</v>
      </c>
      <c r="C15" s="84">
        <v>1164.9000000000001</v>
      </c>
      <c r="D15" s="84">
        <f t="shared" si="0"/>
        <v>1048.4100000000001</v>
      </c>
    </row>
    <row r="16" spans="1:4" x14ac:dyDescent="0.35">
      <c r="A16" s="81" t="s">
        <v>243</v>
      </c>
      <c r="B16" s="84">
        <v>1524.7680000000003</v>
      </c>
      <c r="C16" s="84">
        <v>1361.4</v>
      </c>
      <c r="D16" s="84">
        <f t="shared" si="0"/>
        <v>1225.2600000000002</v>
      </c>
    </row>
    <row r="17" spans="1:4" x14ac:dyDescent="0.35">
      <c r="A17" s="81" t="s">
        <v>244</v>
      </c>
      <c r="B17" s="84">
        <v>2183.1264000000001</v>
      </c>
      <c r="C17" s="84">
        <v>1949.22</v>
      </c>
      <c r="D17" s="84">
        <f t="shared" si="0"/>
        <v>1754.298</v>
      </c>
    </row>
    <row r="18" spans="1:4" x14ac:dyDescent="0.35">
      <c r="A18" s="81" t="s">
        <v>245</v>
      </c>
      <c r="B18" s="84">
        <v>2418.3488000000002</v>
      </c>
      <c r="C18" s="84">
        <v>2159.2399999999998</v>
      </c>
      <c r="D18" s="84">
        <f t="shared" si="0"/>
        <v>1943.3159999999998</v>
      </c>
    </row>
    <row r="19" spans="1:4" x14ac:dyDescent="0.35">
      <c r="A19" s="81" t="s">
        <v>246</v>
      </c>
      <c r="B19" s="84">
        <v>165.76000000000002</v>
      </c>
      <c r="C19" s="84">
        <v>148</v>
      </c>
      <c r="D19" s="84">
        <f t="shared" si="0"/>
        <v>133.20000000000002</v>
      </c>
    </row>
    <row r="20" spans="1:4" x14ac:dyDescent="0.35">
      <c r="A20" s="81" t="s">
        <v>261</v>
      </c>
      <c r="B20" s="84"/>
      <c r="C20" s="84"/>
      <c r="D20" s="84"/>
    </row>
    <row r="21" spans="1:4" x14ac:dyDescent="0.35">
      <c r="A21" s="85"/>
      <c r="B21" s="85"/>
      <c r="C21" s="86"/>
    </row>
  </sheetData>
  <pageMargins left="0.7" right="0.7" top="0.75" bottom="0.75" header="0.3" footer="0.3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55114-379C-4C23-995A-F40CCBC9E64E}">
  <dimension ref="B3:F11"/>
  <sheetViews>
    <sheetView showGridLines="0" workbookViewId="0">
      <selection activeCell="N9" sqref="N9"/>
    </sheetView>
  </sheetViews>
  <sheetFormatPr defaultColWidth="9.1796875" defaultRowHeight="14.5" x14ac:dyDescent="0.35"/>
  <cols>
    <col min="1" max="1" width="2.7265625" customWidth="1"/>
    <col min="2" max="2" width="29.26953125" style="79" bestFit="1" customWidth="1"/>
    <col min="3" max="3" width="12.7265625" customWidth="1"/>
    <col min="4" max="4" width="13.1796875" customWidth="1"/>
  </cols>
  <sheetData>
    <row r="3" spans="2:6" ht="18.5" x14ac:dyDescent="0.45">
      <c r="B3" s="87" t="s">
        <v>248</v>
      </c>
      <c r="C3" s="87"/>
      <c r="D3" s="87"/>
    </row>
    <row r="4" spans="2:6" x14ac:dyDescent="0.35">
      <c r="B4" s="88" t="s">
        <v>249</v>
      </c>
      <c r="C4" s="88"/>
      <c r="D4" s="88"/>
    </row>
    <row r="5" spans="2:6" x14ac:dyDescent="0.35">
      <c r="B5" s="3"/>
      <c r="C5" s="3"/>
      <c r="D5" s="3"/>
    </row>
    <row r="6" spans="2:6" x14ac:dyDescent="0.35">
      <c r="B6" s="70" t="s">
        <v>250</v>
      </c>
      <c r="C6" s="71" t="s">
        <v>251</v>
      </c>
      <c r="D6" s="72" t="s">
        <v>252</v>
      </c>
      <c r="E6" s="3"/>
      <c r="F6" s="3"/>
    </row>
    <row r="7" spans="2:6" x14ac:dyDescent="0.35">
      <c r="B7" s="73" t="s">
        <v>253</v>
      </c>
      <c r="C7" s="74">
        <v>284</v>
      </c>
      <c r="D7" s="75">
        <f>C7/C$11</f>
        <v>0.77808219178082194</v>
      </c>
    </row>
    <row r="8" spans="2:6" x14ac:dyDescent="0.35">
      <c r="B8" s="73" t="s">
        <v>254</v>
      </c>
      <c r="C8" s="74">
        <v>73</v>
      </c>
      <c r="D8" s="75">
        <f>C8/C$11</f>
        <v>0.2</v>
      </c>
    </row>
    <row r="9" spans="2:6" x14ac:dyDescent="0.35">
      <c r="B9" s="73" t="s">
        <v>255</v>
      </c>
      <c r="C9" s="74">
        <v>7</v>
      </c>
      <c r="D9" s="75">
        <f>C9/C$11</f>
        <v>1.9178082191780823E-2</v>
      </c>
    </row>
    <row r="10" spans="2:6" x14ac:dyDescent="0.35">
      <c r="B10" s="73" t="s">
        <v>256</v>
      </c>
      <c r="C10" s="74">
        <v>1</v>
      </c>
      <c r="D10" s="75">
        <f>C10/C$11</f>
        <v>2.7397260273972603E-3</v>
      </c>
    </row>
    <row r="11" spans="2:6" x14ac:dyDescent="0.35">
      <c r="B11" s="76" t="s">
        <v>247</v>
      </c>
      <c r="C11" s="77">
        <f>SUM(C7:C10)</f>
        <v>365</v>
      </c>
      <c r="D11" s="78"/>
    </row>
  </sheetData>
  <mergeCells count="2">
    <mergeCell ref="B3:D3"/>
    <mergeCell ref="B4:D4"/>
  </mergeCell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622BF-ED55-4549-BE5F-0F661BD85970}">
  <dimension ref="B3:F11"/>
  <sheetViews>
    <sheetView showGridLines="0" workbookViewId="0">
      <selection activeCell="M16" sqref="M16"/>
    </sheetView>
  </sheetViews>
  <sheetFormatPr defaultColWidth="9.1796875" defaultRowHeight="14.5" x14ac:dyDescent="0.35"/>
  <cols>
    <col min="1" max="1" width="2.7265625" customWidth="1"/>
    <col min="2" max="2" width="29.26953125" style="79" bestFit="1" customWidth="1"/>
    <col min="3" max="3" width="12.7265625" customWidth="1"/>
    <col min="4" max="4" width="13.1796875" customWidth="1"/>
  </cols>
  <sheetData>
    <row r="3" spans="2:6" ht="18.5" x14ac:dyDescent="0.45">
      <c r="B3" s="87" t="s">
        <v>248</v>
      </c>
      <c r="C3" s="87"/>
      <c r="D3" s="87"/>
    </row>
    <row r="4" spans="2:6" x14ac:dyDescent="0.35">
      <c r="B4" s="88" t="s">
        <v>249</v>
      </c>
      <c r="C4" s="88"/>
      <c r="D4" s="88"/>
    </row>
    <row r="5" spans="2:6" x14ac:dyDescent="0.35">
      <c r="B5" s="3"/>
      <c r="C5" s="3"/>
      <c r="D5" s="3"/>
    </row>
    <row r="6" spans="2:6" x14ac:dyDescent="0.35">
      <c r="B6" s="70" t="s">
        <v>250</v>
      </c>
      <c r="C6" s="71" t="s">
        <v>251</v>
      </c>
      <c r="D6" s="72" t="s">
        <v>252</v>
      </c>
      <c r="E6" s="3"/>
      <c r="F6" s="3"/>
    </row>
    <row r="7" spans="2:6" x14ac:dyDescent="0.35">
      <c r="B7" s="73" t="s">
        <v>253</v>
      </c>
      <c r="C7" s="74">
        <v>284</v>
      </c>
      <c r="D7" s="75">
        <f>C7/C$11</f>
        <v>0.77808219178082194</v>
      </c>
    </row>
    <row r="8" spans="2:6" x14ac:dyDescent="0.35">
      <c r="B8" s="73" t="s">
        <v>254</v>
      </c>
      <c r="C8" s="74">
        <v>73</v>
      </c>
      <c r="D8" s="75">
        <f>C8/C$11</f>
        <v>0.2</v>
      </c>
    </row>
    <row r="9" spans="2:6" x14ac:dyDescent="0.35">
      <c r="B9" s="73" t="s">
        <v>255</v>
      </c>
      <c r="C9" s="74">
        <v>7</v>
      </c>
      <c r="D9" s="75">
        <f>C9/C$11</f>
        <v>1.9178082191780823E-2</v>
      </c>
    </row>
    <row r="10" spans="2:6" x14ac:dyDescent="0.35">
      <c r="B10" s="73" t="s">
        <v>256</v>
      </c>
      <c r="C10" s="74">
        <v>1</v>
      </c>
      <c r="D10" s="75">
        <f>C10/C$11</f>
        <v>2.7397260273972603E-3</v>
      </c>
    </row>
    <row r="11" spans="2:6" x14ac:dyDescent="0.35">
      <c r="B11" s="76" t="s">
        <v>247</v>
      </c>
      <c r="C11" s="77">
        <f>SUM(C7:C10)</f>
        <v>365</v>
      </c>
      <c r="D11" s="78"/>
    </row>
  </sheetData>
  <mergeCells count="2">
    <mergeCell ref="B3:D3"/>
    <mergeCell ref="B4:D4"/>
  </mergeCells>
  <pageMargins left="0.7" right="0.7" top="0.75" bottom="0.75" header="0.3" footer="0.3"/>
  <pageSetup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943C3-DBF4-4627-B151-0479916A7CDD}">
  <dimension ref="B3:F11"/>
  <sheetViews>
    <sheetView showGridLines="0" workbookViewId="0">
      <selection activeCell="M17" sqref="M17"/>
    </sheetView>
  </sheetViews>
  <sheetFormatPr defaultColWidth="9.1796875" defaultRowHeight="14.5" x14ac:dyDescent="0.35"/>
  <cols>
    <col min="1" max="1" width="2.7265625" customWidth="1"/>
    <col min="2" max="2" width="29.26953125" style="79" bestFit="1" customWidth="1"/>
    <col min="3" max="3" width="12.7265625" customWidth="1"/>
    <col min="4" max="4" width="13.1796875" customWidth="1"/>
  </cols>
  <sheetData>
    <row r="3" spans="2:6" ht="18.5" x14ac:dyDescent="0.45">
      <c r="B3" s="87" t="s">
        <v>248</v>
      </c>
      <c r="C3" s="87"/>
      <c r="D3" s="87"/>
    </row>
    <row r="4" spans="2:6" x14ac:dyDescent="0.35">
      <c r="B4" s="88" t="s">
        <v>249</v>
      </c>
      <c r="C4" s="88"/>
      <c r="D4" s="88"/>
    </row>
    <row r="5" spans="2:6" x14ac:dyDescent="0.35">
      <c r="B5" s="3"/>
      <c r="C5" s="3"/>
      <c r="D5" s="3"/>
    </row>
    <row r="6" spans="2:6" x14ac:dyDescent="0.35">
      <c r="B6" s="70" t="s">
        <v>250</v>
      </c>
      <c r="C6" s="71" t="s">
        <v>251</v>
      </c>
      <c r="D6" s="72" t="s">
        <v>252</v>
      </c>
      <c r="E6" s="3"/>
      <c r="F6" s="3"/>
    </row>
    <row r="7" spans="2:6" x14ac:dyDescent="0.35">
      <c r="B7" s="73" t="s">
        <v>253</v>
      </c>
      <c r="C7" s="74">
        <v>284</v>
      </c>
      <c r="D7" s="75">
        <f>C7/C$11</f>
        <v>0.77808219178082194</v>
      </c>
    </row>
    <row r="8" spans="2:6" x14ac:dyDescent="0.35">
      <c r="B8" s="73" t="s">
        <v>254</v>
      </c>
      <c r="C8" s="74">
        <v>73</v>
      </c>
      <c r="D8" s="75">
        <f>C8/C$11</f>
        <v>0.2</v>
      </c>
    </row>
    <row r="9" spans="2:6" x14ac:dyDescent="0.35">
      <c r="B9" s="73" t="s">
        <v>255</v>
      </c>
      <c r="C9" s="74">
        <v>7</v>
      </c>
      <c r="D9" s="75">
        <f>C9/C$11</f>
        <v>1.9178082191780823E-2</v>
      </c>
    </row>
    <row r="10" spans="2:6" x14ac:dyDescent="0.35">
      <c r="B10" s="73" t="s">
        <v>256</v>
      </c>
      <c r="C10" s="74">
        <v>1</v>
      </c>
      <c r="D10" s="75">
        <f>C10/C$11</f>
        <v>2.7397260273972603E-3</v>
      </c>
    </row>
    <row r="11" spans="2:6" x14ac:dyDescent="0.35">
      <c r="B11" s="76" t="s">
        <v>247</v>
      </c>
      <c r="C11" s="77">
        <f>SUM(C7:C10)</f>
        <v>365</v>
      </c>
      <c r="D11" s="78"/>
    </row>
  </sheetData>
  <mergeCells count="2">
    <mergeCell ref="B3:D3"/>
    <mergeCell ref="B4:D4"/>
  </mergeCells>
  <pageMargins left="0.7" right="0.7" top="0.75" bottom="0.75" header="0.3" footer="0.3"/>
  <pageSetup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91C9D-6FBD-41CB-941C-D27B544BDA76}">
  <dimension ref="B3:F11"/>
  <sheetViews>
    <sheetView showGridLines="0" workbookViewId="0">
      <selection activeCell="D19" sqref="D19"/>
    </sheetView>
  </sheetViews>
  <sheetFormatPr defaultColWidth="9.1796875" defaultRowHeight="14.5" x14ac:dyDescent="0.35"/>
  <cols>
    <col min="1" max="1" width="2.7265625" customWidth="1"/>
    <col min="2" max="2" width="29.26953125" style="79" bestFit="1" customWidth="1"/>
    <col min="3" max="3" width="12.7265625" customWidth="1"/>
    <col min="4" max="4" width="13.1796875" customWidth="1"/>
  </cols>
  <sheetData>
    <row r="3" spans="2:6" ht="18.5" x14ac:dyDescent="0.45">
      <c r="B3" s="87" t="s">
        <v>248</v>
      </c>
      <c r="C3" s="87"/>
      <c r="D3" s="87"/>
    </row>
    <row r="4" spans="2:6" x14ac:dyDescent="0.35">
      <c r="B4" s="88" t="s">
        <v>249</v>
      </c>
      <c r="C4" s="88"/>
      <c r="D4" s="88"/>
    </row>
    <row r="5" spans="2:6" x14ac:dyDescent="0.35">
      <c r="B5" s="3"/>
      <c r="C5" s="3"/>
      <c r="D5" s="3"/>
    </row>
    <row r="6" spans="2:6" x14ac:dyDescent="0.35">
      <c r="B6" s="70" t="s">
        <v>250</v>
      </c>
      <c r="C6" s="71" t="s">
        <v>251</v>
      </c>
      <c r="D6" s="72" t="s">
        <v>252</v>
      </c>
      <c r="E6" s="3"/>
      <c r="F6" s="3"/>
    </row>
    <row r="7" spans="2:6" x14ac:dyDescent="0.35">
      <c r="B7" s="73" t="s">
        <v>253</v>
      </c>
      <c r="C7" s="74">
        <v>284</v>
      </c>
      <c r="D7" s="75">
        <f>C7/C$11</f>
        <v>0.77808219178082194</v>
      </c>
    </row>
    <row r="8" spans="2:6" x14ac:dyDescent="0.35">
      <c r="B8" s="73" t="s">
        <v>254</v>
      </c>
      <c r="C8" s="74">
        <v>73</v>
      </c>
      <c r="D8" s="75">
        <f>C8/C$11</f>
        <v>0.2</v>
      </c>
    </row>
    <row r="9" spans="2:6" x14ac:dyDescent="0.35">
      <c r="B9" s="73" t="s">
        <v>255</v>
      </c>
      <c r="C9" s="74">
        <v>7</v>
      </c>
      <c r="D9" s="75">
        <f>C9/C$11</f>
        <v>1.9178082191780823E-2</v>
      </c>
    </row>
    <row r="10" spans="2:6" x14ac:dyDescent="0.35">
      <c r="B10" s="73" t="s">
        <v>256</v>
      </c>
      <c r="C10" s="74">
        <v>1</v>
      </c>
      <c r="D10" s="75">
        <f>C10/C$11</f>
        <v>2.7397260273972603E-3</v>
      </c>
    </row>
    <row r="11" spans="2:6" x14ac:dyDescent="0.35">
      <c r="B11" s="76" t="s">
        <v>247</v>
      </c>
      <c r="C11" s="77">
        <f>SUM(C7:C10)</f>
        <v>365</v>
      </c>
      <c r="D11" s="78"/>
    </row>
  </sheetData>
  <mergeCells count="2">
    <mergeCell ref="B3:D3"/>
    <mergeCell ref="B4:D4"/>
  </mergeCells>
  <pageMargins left="0.7" right="0.7" top="0.75" bottom="0.75" header="0.3" footer="0.3"/>
  <pageSetup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B3642-C485-4EC1-9A46-53900DB405CA}">
  <dimension ref="A1:B21"/>
  <sheetViews>
    <sheetView topLeftCell="A3" workbookViewId="0">
      <selection activeCell="B21" sqref="B21"/>
    </sheetView>
  </sheetViews>
  <sheetFormatPr defaultColWidth="9.1796875" defaultRowHeight="14.5" x14ac:dyDescent="0.35"/>
  <cols>
    <col min="1" max="1" width="23.26953125" bestFit="1" customWidth="1"/>
    <col min="2" max="2" width="10.453125" bestFit="1" customWidth="1"/>
  </cols>
  <sheetData>
    <row r="1" spans="1:2" x14ac:dyDescent="0.35">
      <c r="A1" t="s">
        <v>102</v>
      </c>
      <c r="B1" t="s">
        <v>228</v>
      </c>
    </row>
    <row r="2" spans="1:2" x14ac:dyDescent="0.35">
      <c r="A2" t="s">
        <v>229</v>
      </c>
      <c r="B2" s="80">
        <v>376.5</v>
      </c>
    </row>
    <row r="3" spans="1:2" x14ac:dyDescent="0.35">
      <c r="A3" t="s">
        <v>230</v>
      </c>
      <c r="B3" s="80">
        <v>175.4</v>
      </c>
    </row>
    <row r="4" spans="1:2" x14ac:dyDescent="0.35">
      <c r="A4" t="s">
        <v>231</v>
      </c>
      <c r="B4" s="80">
        <v>1595.09</v>
      </c>
    </row>
    <row r="5" spans="1:2" x14ac:dyDescent="0.35">
      <c r="A5" t="s">
        <v>232</v>
      </c>
      <c r="B5" s="80">
        <v>119</v>
      </c>
    </row>
    <row r="6" spans="1:2" x14ac:dyDescent="0.35">
      <c r="A6" t="s">
        <v>233</v>
      </c>
      <c r="B6" s="80">
        <v>134.30000000000001</v>
      </c>
    </row>
    <row r="7" spans="1:2" x14ac:dyDescent="0.35">
      <c r="A7" t="s">
        <v>234</v>
      </c>
      <c r="B7" s="80">
        <v>321.64999999999998</v>
      </c>
    </row>
    <row r="8" spans="1:2" x14ac:dyDescent="0.35">
      <c r="A8" t="s">
        <v>235</v>
      </c>
      <c r="B8" s="80">
        <v>1188.25</v>
      </c>
    </row>
    <row r="9" spans="1:2" x14ac:dyDescent="0.35">
      <c r="A9" t="s">
        <v>236</v>
      </c>
      <c r="B9" s="80">
        <v>335.9</v>
      </c>
    </row>
    <row r="10" spans="1:2" x14ac:dyDescent="0.35">
      <c r="A10" t="s">
        <v>237</v>
      </c>
      <c r="B10" s="80">
        <v>426.55</v>
      </c>
    </row>
    <row r="11" spans="1:2" x14ac:dyDescent="0.35">
      <c r="A11" t="s">
        <v>238</v>
      </c>
      <c r="B11" s="80">
        <v>709.05</v>
      </c>
    </row>
    <row r="12" spans="1:2" x14ac:dyDescent="0.35">
      <c r="A12" t="s">
        <v>239</v>
      </c>
      <c r="B12" s="80">
        <v>1422.13</v>
      </c>
    </row>
    <row r="13" spans="1:2" x14ac:dyDescent="0.35">
      <c r="A13" t="s">
        <v>240</v>
      </c>
      <c r="B13" s="80">
        <v>579.02</v>
      </c>
    </row>
    <row r="14" spans="1:2" x14ac:dyDescent="0.35">
      <c r="A14" t="s">
        <v>241</v>
      </c>
      <c r="B14" s="80">
        <v>639.86</v>
      </c>
    </row>
    <row r="15" spans="1:2" x14ac:dyDescent="0.35">
      <c r="A15" t="s">
        <v>242</v>
      </c>
      <c r="B15" s="80">
        <v>1164.9000000000001</v>
      </c>
    </row>
    <row r="16" spans="1:2" x14ac:dyDescent="0.35">
      <c r="A16" t="s">
        <v>243</v>
      </c>
      <c r="B16" s="80">
        <v>1361.4</v>
      </c>
    </row>
    <row r="17" spans="1:2" x14ac:dyDescent="0.35">
      <c r="A17" t="s">
        <v>244</v>
      </c>
      <c r="B17" s="80">
        <v>1949.22</v>
      </c>
    </row>
    <row r="18" spans="1:2" x14ac:dyDescent="0.35">
      <c r="A18" t="s">
        <v>245</v>
      </c>
      <c r="B18" s="80">
        <v>2159.2399999999998</v>
      </c>
    </row>
    <row r="19" spans="1:2" x14ac:dyDescent="0.35">
      <c r="A19" t="s">
        <v>246</v>
      </c>
      <c r="B19" s="80">
        <v>148</v>
      </c>
    </row>
    <row r="20" spans="1:2" x14ac:dyDescent="0.35">
      <c r="A20" t="s">
        <v>247</v>
      </c>
      <c r="B20" s="80">
        <f>SUBTOTAL(109,Table15[Sales])</f>
        <v>14805.46</v>
      </c>
    </row>
    <row r="21" spans="1:2" x14ac:dyDescent="0.35">
      <c r="A21" s="68"/>
      <c r="B21" s="69"/>
    </row>
  </sheetData>
  <pageMargins left="0.7" right="0.7" top="0.75" bottom="0.75" header="0.3" footer="0.3"/>
  <pageSetup orientation="portrait" horizontalDpi="360" verticalDpi="36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BD104-64E6-4257-81AE-FC1F658A91C1}">
  <dimension ref="A9:H222"/>
  <sheetViews>
    <sheetView topLeftCell="A8" zoomScaleNormal="100" workbookViewId="0">
      <selection activeCell="H10" sqref="H10"/>
    </sheetView>
  </sheetViews>
  <sheetFormatPr defaultRowHeight="13" x14ac:dyDescent="0.3"/>
  <cols>
    <col min="1" max="1" width="9" style="164" bestFit="1" customWidth="1"/>
    <col min="2" max="2" width="11" style="164" bestFit="1" customWidth="1"/>
    <col min="3" max="3" width="10.26953125" style="165" bestFit="1" customWidth="1"/>
    <col min="4" max="4" width="9.26953125" style="166" bestFit="1" customWidth="1"/>
    <col min="5" max="5" width="16.453125" style="167" bestFit="1" customWidth="1"/>
    <col min="6" max="6" width="12.1796875" style="164" customWidth="1"/>
    <col min="7" max="16384" width="8.7265625" style="164"/>
  </cols>
  <sheetData>
    <row r="9" spans="1:8" s="160" customFormat="1" x14ac:dyDescent="0.3">
      <c r="A9" s="160" t="s">
        <v>152</v>
      </c>
      <c r="B9" s="160" t="s">
        <v>952</v>
      </c>
      <c r="C9" s="161" t="s">
        <v>953</v>
      </c>
      <c r="D9" s="162" t="s">
        <v>155</v>
      </c>
      <c r="E9" s="160" t="s">
        <v>954</v>
      </c>
      <c r="F9" s="163" t="s">
        <v>955</v>
      </c>
      <c r="H9" s="160" t="s">
        <v>247</v>
      </c>
    </row>
    <row r="10" spans="1:8" x14ac:dyDescent="0.3">
      <c r="A10" s="164">
        <v>11079</v>
      </c>
      <c r="B10" s="164">
        <v>3</v>
      </c>
      <c r="C10" s="165">
        <v>58</v>
      </c>
      <c r="D10" s="166">
        <v>1</v>
      </c>
      <c r="E10" s="165">
        <f>SUM(C10*D10)</f>
        <v>58</v>
      </c>
      <c r="F10" s="167">
        <f>E10-C10</f>
        <v>0</v>
      </c>
    </row>
    <row r="11" spans="1:8" x14ac:dyDescent="0.3">
      <c r="A11" s="164">
        <v>11079</v>
      </c>
      <c r="B11" s="164">
        <v>18</v>
      </c>
      <c r="C11" s="165">
        <v>62.5</v>
      </c>
      <c r="D11" s="166">
        <v>1</v>
      </c>
      <c r="E11" s="165">
        <f t="shared" ref="E11:E74" si="0">SUM(C11*D11)</f>
        <v>62.5</v>
      </c>
      <c r="F11" s="167">
        <f t="shared" ref="F11:F74" si="1">E11-C11</f>
        <v>0</v>
      </c>
    </row>
    <row r="12" spans="1:8" x14ac:dyDescent="0.3">
      <c r="A12" s="164">
        <v>11080</v>
      </c>
      <c r="B12" s="164">
        <v>36</v>
      </c>
      <c r="C12" s="165">
        <v>18.75</v>
      </c>
      <c r="D12" s="166">
        <v>1</v>
      </c>
      <c r="E12" s="165">
        <f t="shared" si="0"/>
        <v>18.75</v>
      </c>
      <c r="F12" s="167">
        <f t="shared" si="1"/>
        <v>0</v>
      </c>
    </row>
    <row r="13" spans="1:8" x14ac:dyDescent="0.3">
      <c r="A13" s="164">
        <v>11080</v>
      </c>
      <c r="B13" s="164">
        <v>41</v>
      </c>
      <c r="C13" s="165">
        <v>24</v>
      </c>
      <c r="D13" s="166">
        <v>2</v>
      </c>
      <c r="E13" s="165">
        <f t="shared" si="0"/>
        <v>48</v>
      </c>
      <c r="F13" s="167">
        <f t="shared" si="1"/>
        <v>24</v>
      </c>
    </row>
    <row r="14" spans="1:8" x14ac:dyDescent="0.3">
      <c r="A14" s="164">
        <v>11081</v>
      </c>
      <c r="B14" s="164">
        <v>37</v>
      </c>
      <c r="C14" s="165">
        <v>27</v>
      </c>
      <c r="D14" s="166">
        <v>1</v>
      </c>
      <c r="E14" s="165">
        <f t="shared" si="0"/>
        <v>27</v>
      </c>
      <c r="F14" s="167">
        <f t="shared" si="1"/>
        <v>0</v>
      </c>
    </row>
    <row r="15" spans="1:8" x14ac:dyDescent="0.3">
      <c r="A15" s="164">
        <v>11081</v>
      </c>
      <c r="B15" s="164">
        <v>62</v>
      </c>
      <c r="C15" s="165">
        <v>85</v>
      </c>
      <c r="D15" s="166">
        <v>1</v>
      </c>
      <c r="E15" s="165">
        <f t="shared" si="0"/>
        <v>85</v>
      </c>
      <c r="F15" s="167">
        <f t="shared" si="1"/>
        <v>0</v>
      </c>
    </row>
    <row r="16" spans="1:8" x14ac:dyDescent="0.3">
      <c r="A16" s="164">
        <v>11082</v>
      </c>
      <c r="B16" s="164">
        <v>6</v>
      </c>
      <c r="C16" s="165">
        <v>14.75</v>
      </c>
      <c r="D16" s="166">
        <v>3</v>
      </c>
      <c r="E16" s="165">
        <f t="shared" si="0"/>
        <v>44.25</v>
      </c>
      <c r="F16" s="167">
        <f t="shared" si="1"/>
        <v>29.5</v>
      </c>
    </row>
    <row r="17" spans="1:6" x14ac:dyDescent="0.3">
      <c r="A17" s="164">
        <v>11083</v>
      </c>
      <c r="B17" s="164">
        <v>3</v>
      </c>
      <c r="C17" s="165">
        <v>58</v>
      </c>
      <c r="D17" s="166">
        <v>1</v>
      </c>
      <c r="E17" s="165">
        <f t="shared" si="0"/>
        <v>58</v>
      </c>
      <c r="F17" s="167">
        <f t="shared" si="1"/>
        <v>0</v>
      </c>
    </row>
    <row r="18" spans="1:6" x14ac:dyDescent="0.3">
      <c r="A18" s="164">
        <v>11083</v>
      </c>
      <c r="B18" s="164">
        <v>14</v>
      </c>
      <c r="C18" s="165">
        <v>6.35</v>
      </c>
      <c r="D18" s="166">
        <v>1</v>
      </c>
      <c r="E18" s="165">
        <f t="shared" si="0"/>
        <v>6.35</v>
      </c>
      <c r="F18" s="167">
        <f t="shared" si="1"/>
        <v>0</v>
      </c>
    </row>
    <row r="19" spans="1:6" x14ac:dyDescent="0.3">
      <c r="A19" s="164">
        <v>11083</v>
      </c>
      <c r="B19" s="164">
        <v>26</v>
      </c>
      <c r="C19" s="165">
        <v>18</v>
      </c>
      <c r="D19" s="166">
        <v>1</v>
      </c>
      <c r="E19" s="165">
        <f t="shared" si="0"/>
        <v>18</v>
      </c>
      <c r="F19" s="167">
        <f t="shared" si="1"/>
        <v>0</v>
      </c>
    </row>
    <row r="20" spans="1:6" x14ac:dyDescent="0.3">
      <c r="A20" s="164">
        <v>11083</v>
      </c>
      <c r="B20" s="164">
        <v>45</v>
      </c>
      <c r="C20" s="165">
        <v>11.95</v>
      </c>
      <c r="D20" s="166">
        <v>1</v>
      </c>
      <c r="E20" s="165">
        <f t="shared" si="0"/>
        <v>11.95</v>
      </c>
      <c r="F20" s="167">
        <f t="shared" si="1"/>
        <v>0</v>
      </c>
    </row>
    <row r="21" spans="1:6" x14ac:dyDescent="0.3">
      <c r="A21" s="164">
        <v>11084</v>
      </c>
      <c r="B21" s="164">
        <v>39</v>
      </c>
      <c r="C21" s="165">
        <v>4.5</v>
      </c>
      <c r="D21" s="166">
        <v>6</v>
      </c>
      <c r="E21" s="165">
        <f t="shared" si="0"/>
        <v>27</v>
      </c>
      <c r="F21" s="167">
        <f t="shared" si="1"/>
        <v>22.5</v>
      </c>
    </row>
    <row r="22" spans="1:6" x14ac:dyDescent="0.3">
      <c r="A22" s="164">
        <v>11084</v>
      </c>
      <c r="B22" s="164">
        <v>40</v>
      </c>
      <c r="C22" s="165">
        <v>7.5</v>
      </c>
      <c r="D22" s="166">
        <v>3</v>
      </c>
      <c r="E22" s="165">
        <f t="shared" si="0"/>
        <v>22.5</v>
      </c>
      <c r="F22" s="167">
        <f t="shared" si="1"/>
        <v>15</v>
      </c>
    </row>
    <row r="23" spans="1:6" x14ac:dyDescent="0.3">
      <c r="A23" s="164">
        <v>11084</v>
      </c>
      <c r="B23" s="164">
        <v>49</v>
      </c>
      <c r="C23" s="165">
        <v>6.25</v>
      </c>
      <c r="D23" s="166">
        <v>1</v>
      </c>
      <c r="E23" s="165">
        <f t="shared" si="0"/>
        <v>6.25</v>
      </c>
      <c r="F23" s="167">
        <f t="shared" si="1"/>
        <v>0</v>
      </c>
    </row>
    <row r="24" spans="1:6" x14ac:dyDescent="0.3">
      <c r="A24" s="164">
        <v>11085</v>
      </c>
      <c r="B24" s="164">
        <v>4</v>
      </c>
      <c r="C24" s="165">
        <v>4.5</v>
      </c>
      <c r="D24" s="166">
        <v>2</v>
      </c>
      <c r="E24" s="165">
        <f t="shared" si="0"/>
        <v>9</v>
      </c>
      <c r="F24" s="167">
        <f t="shared" si="1"/>
        <v>4.5</v>
      </c>
    </row>
    <row r="25" spans="1:6" x14ac:dyDescent="0.3">
      <c r="A25" s="164">
        <v>11086</v>
      </c>
      <c r="B25" s="164">
        <v>6</v>
      </c>
      <c r="C25" s="165">
        <v>14.75</v>
      </c>
      <c r="D25" s="166">
        <v>2</v>
      </c>
      <c r="E25" s="165">
        <f t="shared" si="0"/>
        <v>29.5</v>
      </c>
      <c r="F25" s="167">
        <f t="shared" si="1"/>
        <v>14.75</v>
      </c>
    </row>
    <row r="26" spans="1:6" x14ac:dyDescent="0.3">
      <c r="A26" s="164">
        <v>11087</v>
      </c>
      <c r="B26" s="164">
        <v>51</v>
      </c>
      <c r="C26" s="165">
        <v>24</v>
      </c>
      <c r="D26" s="166">
        <v>3</v>
      </c>
      <c r="E26" s="165">
        <f t="shared" si="0"/>
        <v>72</v>
      </c>
      <c r="F26" s="167">
        <f t="shared" si="1"/>
        <v>48</v>
      </c>
    </row>
    <row r="27" spans="1:6" x14ac:dyDescent="0.3">
      <c r="A27" s="164">
        <v>11088</v>
      </c>
      <c r="B27" s="164">
        <v>60</v>
      </c>
      <c r="C27" s="165">
        <v>40</v>
      </c>
      <c r="D27" s="166">
        <v>1</v>
      </c>
      <c r="E27" s="165">
        <f t="shared" si="0"/>
        <v>40</v>
      </c>
      <c r="F27" s="167">
        <f t="shared" si="1"/>
        <v>0</v>
      </c>
    </row>
    <row r="28" spans="1:6" x14ac:dyDescent="0.3">
      <c r="A28" s="164">
        <v>11089</v>
      </c>
      <c r="B28" s="164">
        <v>9</v>
      </c>
      <c r="C28" s="165">
        <v>12.95</v>
      </c>
      <c r="D28" s="166">
        <v>1</v>
      </c>
      <c r="E28" s="165">
        <f t="shared" si="0"/>
        <v>12.95</v>
      </c>
      <c r="F28" s="167">
        <f t="shared" si="1"/>
        <v>0</v>
      </c>
    </row>
    <row r="29" spans="1:6" x14ac:dyDescent="0.3">
      <c r="A29" s="164">
        <v>11089</v>
      </c>
      <c r="B29" s="164">
        <v>10</v>
      </c>
      <c r="C29" s="165">
        <v>5.95</v>
      </c>
      <c r="D29" s="166">
        <v>1</v>
      </c>
      <c r="E29" s="165">
        <f t="shared" si="0"/>
        <v>5.95</v>
      </c>
      <c r="F29" s="167">
        <f t="shared" si="1"/>
        <v>0</v>
      </c>
    </row>
    <row r="30" spans="1:6" x14ac:dyDescent="0.3">
      <c r="A30" s="164">
        <v>11089</v>
      </c>
      <c r="B30" s="164">
        <v>14</v>
      </c>
      <c r="C30" s="165">
        <v>6.35</v>
      </c>
      <c r="D30" s="166">
        <v>1</v>
      </c>
      <c r="E30" s="165">
        <f t="shared" si="0"/>
        <v>6.35</v>
      </c>
      <c r="F30" s="167">
        <f t="shared" si="1"/>
        <v>0</v>
      </c>
    </row>
    <row r="31" spans="1:6" x14ac:dyDescent="0.3">
      <c r="A31" s="164">
        <v>11089</v>
      </c>
      <c r="B31" s="164">
        <v>29</v>
      </c>
      <c r="C31" s="165">
        <v>7.35</v>
      </c>
      <c r="D31" s="166">
        <v>1</v>
      </c>
      <c r="E31" s="165">
        <f t="shared" si="0"/>
        <v>7.35</v>
      </c>
      <c r="F31" s="167">
        <f t="shared" si="1"/>
        <v>0</v>
      </c>
    </row>
    <row r="32" spans="1:6" x14ac:dyDescent="0.3">
      <c r="A32" s="164">
        <v>11089</v>
      </c>
      <c r="B32" s="164">
        <v>159</v>
      </c>
      <c r="C32" s="165">
        <v>6</v>
      </c>
      <c r="D32" s="166">
        <v>1</v>
      </c>
      <c r="E32" s="165">
        <f t="shared" si="0"/>
        <v>6</v>
      </c>
      <c r="F32" s="167">
        <f t="shared" si="1"/>
        <v>0</v>
      </c>
    </row>
    <row r="33" spans="1:6" x14ac:dyDescent="0.3">
      <c r="A33" s="164">
        <v>11089</v>
      </c>
      <c r="B33" s="164">
        <v>170</v>
      </c>
      <c r="C33" s="165">
        <v>2.95</v>
      </c>
      <c r="D33" s="166">
        <v>1</v>
      </c>
      <c r="E33" s="165">
        <f t="shared" si="0"/>
        <v>2.95</v>
      </c>
      <c r="F33" s="167">
        <f t="shared" si="1"/>
        <v>0</v>
      </c>
    </row>
    <row r="34" spans="1:6" x14ac:dyDescent="0.3">
      <c r="A34" s="164">
        <v>11090</v>
      </c>
      <c r="B34" s="164">
        <v>18</v>
      </c>
      <c r="C34" s="165">
        <v>21</v>
      </c>
      <c r="D34" s="166">
        <v>2</v>
      </c>
      <c r="E34" s="165">
        <f t="shared" si="0"/>
        <v>42</v>
      </c>
      <c r="F34" s="167">
        <f t="shared" si="1"/>
        <v>21</v>
      </c>
    </row>
    <row r="35" spans="1:6" x14ac:dyDescent="0.3">
      <c r="A35" s="164">
        <v>11091</v>
      </c>
      <c r="B35" s="164">
        <v>2</v>
      </c>
      <c r="C35" s="165">
        <v>18.75</v>
      </c>
      <c r="D35" s="166">
        <v>4</v>
      </c>
      <c r="E35" s="165">
        <f t="shared" si="0"/>
        <v>75</v>
      </c>
      <c r="F35" s="167">
        <f t="shared" si="1"/>
        <v>56.25</v>
      </c>
    </row>
    <row r="36" spans="1:6" x14ac:dyDescent="0.3">
      <c r="A36" s="164">
        <v>11091</v>
      </c>
      <c r="B36" s="164">
        <v>50</v>
      </c>
      <c r="C36" s="165">
        <v>28</v>
      </c>
      <c r="D36" s="166">
        <v>3</v>
      </c>
      <c r="E36" s="165">
        <f t="shared" si="0"/>
        <v>84</v>
      </c>
      <c r="F36" s="167">
        <f t="shared" si="1"/>
        <v>56</v>
      </c>
    </row>
    <row r="37" spans="1:6" x14ac:dyDescent="0.3">
      <c r="A37" s="164">
        <v>11091</v>
      </c>
      <c r="B37" s="164">
        <v>53</v>
      </c>
      <c r="C37" s="165">
        <v>10.5</v>
      </c>
      <c r="D37" s="166">
        <v>1</v>
      </c>
      <c r="E37" s="165">
        <f t="shared" si="0"/>
        <v>10.5</v>
      </c>
      <c r="F37" s="167">
        <f t="shared" si="1"/>
        <v>0</v>
      </c>
    </row>
    <row r="38" spans="1:6" x14ac:dyDescent="0.3">
      <c r="A38" s="164">
        <v>11092</v>
      </c>
      <c r="B38" s="164">
        <v>23</v>
      </c>
      <c r="C38" s="165">
        <v>25.95</v>
      </c>
      <c r="D38" s="166">
        <v>1</v>
      </c>
      <c r="E38" s="165">
        <f t="shared" si="0"/>
        <v>25.95</v>
      </c>
      <c r="F38" s="167">
        <f t="shared" si="1"/>
        <v>0</v>
      </c>
    </row>
    <row r="39" spans="1:6" x14ac:dyDescent="0.3">
      <c r="A39" s="164">
        <v>11092</v>
      </c>
      <c r="B39" s="164">
        <v>27</v>
      </c>
      <c r="C39" s="165">
        <v>9.4</v>
      </c>
      <c r="D39" s="166">
        <v>1</v>
      </c>
      <c r="E39" s="165">
        <f t="shared" si="0"/>
        <v>9.4</v>
      </c>
      <c r="F39" s="167">
        <f t="shared" si="1"/>
        <v>0</v>
      </c>
    </row>
    <row r="40" spans="1:6" x14ac:dyDescent="0.3">
      <c r="A40" s="164">
        <v>11092</v>
      </c>
      <c r="B40" s="164">
        <v>30</v>
      </c>
      <c r="C40" s="165">
        <v>24</v>
      </c>
      <c r="D40" s="166">
        <v>1</v>
      </c>
      <c r="E40" s="165">
        <f t="shared" si="0"/>
        <v>24</v>
      </c>
      <c r="F40" s="167">
        <f t="shared" si="1"/>
        <v>0</v>
      </c>
    </row>
    <row r="41" spans="1:6" x14ac:dyDescent="0.3">
      <c r="A41" s="164">
        <v>11092</v>
      </c>
      <c r="B41" s="164">
        <v>49</v>
      </c>
      <c r="C41" s="165">
        <v>6.25</v>
      </c>
      <c r="D41" s="166">
        <v>1</v>
      </c>
      <c r="E41" s="165">
        <f t="shared" si="0"/>
        <v>6.25</v>
      </c>
      <c r="F41" s="167">
        <f t="shared" si="1"/>
        <v>0</v>
      </c>
    </row>
    <row r="42" spans="1:6" x14ac:dyDescent="0.3">
      <c r="A42" s="164">
        <v>11092</v>
      </c>
      <c r="B42" s="164">
        <v>60</v>
      </c>
      <c r="C42" s="165">
        <v>40</v>
      </c>
      <c r="D42" s="166">
        <v>2</v>
      </c>
      <c r="E42" s="165">
        <f t="shared" si="0"/>
        <v>80</v>
      </c>
      <c r="F42" s="167">
        <f t="shared" si="1"/>
        <v>40</v>
      </c>
    </row>
    <row r="43" spans="1:6" x14ac:dyDescent="0.3">
      <c r="A43" s="164">
        <v>11093</v>
      </c>
      <c r="B43" s="164">
        <v>4</v>
      </c>
      <c r="C43" s="165">
        <v>4.5</v>
      </c>
      <c r="D43" s="166">
        <v>2</v>
      </c>
      <c r="E43" s="165">
        <f t="shared" si="0"/>
        <v>9</v>
      </c>
      <c r="F43" s="167">
        <f t="shared" si="1"/>
        <v>4.5</v>
      </c>
    </row>
    <row r="44" spans="1:6" x14ac:dyDescent="0.3">
      <c r="A44" s="164">
        <v>11094</v>
      </c>
      <c r="B44" s="164">
        <v>74</v>
      </c>
      <c r="C44" s="165">
        <v>17.45</v>
      </c>
      <c r="D44" s="166">
        <v>1</v>
      </c>
      <c r="E44" s="165">
        <f t="shared" si="0"/>
        <v>17.45</v>
      </c>
      <c r="F44" s="167">
        <f t="shared" si="1"/>
        <v>0</v>
      </c>
    </row>
    <row r="45" spans="1:6" x14ac:dyDescent="0.3">
      <c r="A45" s="164">
        <v>11094</v>
      </c>
      <c r="B45" s="164">
        <v>110</v>
      </c>
      <c r="C45" s="165">
        <v>4.5</v>
      </c>
      <c r="D45" s="166">
        <v>1</v>
      </c>
      <c r="E45" s="165">
        <f t="shared" si="0"/>
        <v>4.5</v>
      </c>
      <c r="F45" s="167">
        <f t="shared" si="1"/>
        <v>0</v>
      </c>
    </row>
    <row r="46" spans="1:6" x14ac:dyDescent="0.3">
      <c r="A46" s="164">
        <v>11094</v>
      </c>
      <c r="B46" s="164">
        <v>119</v>
      </c>
      <c r="C46" s="165">
        <v>5.5</v>
      </c>
      <c r="D46" s="166">
        <v>1</v>
      </c>
      <c r="E46" s="165">
        <f t="shared" si="0"/>
        <v>5.5</v>
      </c>
      <c r="F46" s="167">
        <f t="shared" si="1"/>
        <v>0</v>
      </c>
    </row>
    <row r="47" spans="1:6" x14ac:dyDescent="0.3">
      <c r="A47" s="164">
        <v>11094</v>
      </c>
      <c r="B47" s="164">
        <v>127</v>
      </c>
      <c r="C47" s="165">
        <v>6.5</v>
      </c>
      <c r="D47" s="166">
        <v>1</v>
      </c>
      <c r="E47" s="165">
        <f t="shared" si="0"/>
        <v>6.5</v>
      </c>
      <c r="F47" s="167">
        <f t="shared" si="1"/>
        <v>0</v>
      </c>
    </row>
    <row r="48" spans="1:6" x14ac:dyDescent="0.3">
      <c r="A48" s="164">
        <v>11096</v>
      </c>
      <c r="B48" s="164">
        <v>29</v>
      </c>
      <c r="C48" s="165">
        <v>7.35</v>
      </c>
      <c r="D48" s="166">
        <v>1</v>
      </c>
      <c r="E48" s="165">
        <f t="shared" si="0"/>
        <v>7.35</v>
      </c>
      <c r="F48" s="167">
        <f t="shared" si="1"/>
        <v>0</v>
      </c>
    </row>
    <row r="49" spans="1:6" x14ac:dyDescent="0.3">
      <c r="A49" s="164">
        <v>11096</v>
      </c>
      <c r="B49" s="164">
        <v>56</v>
      </c>
      <c r="C49" s="165">
        <v>14.5</v>
      </c>
      <c r="D49" s="166">
        <v>1</v>
      </c>
      <c r="E49" s="165">
        <f t="shared" si="0"/>
        <v>14.5</v>
      </c>
      <c r="F49" s="167">
        <f t="shared" si="1"/>
        <v>0</v>
      </c>
    </row>
    <row r="50" spans="1:6" x14ac:dyDescent="0.3">
      <c r="A50" s="164">
        <v>11096</v>
      </c>
      <c r="B50" s="164">
        <v>104</v>
      </c>
      <c r="C50" s="165">
        <v>7</v>
      </c>
      <c r="D50" s="166">
        <v>3</v>
      </c>
      <c r="E50" s="165">
        <f t="shared" si="0"/>
        <v>21</v>
      </c>
      <c r="F50" s="167">
        <f t="shared" si="1"/>
        <v>14</v>
      </c>
    </row>
    <row r="51" spans="1:6" x14ac:dyDescent="0.3">
      <c r="A51" s="164">
        <v>11096</v>
      </c>
      <c r="B51" s="164">
        <v>107</v>
      </c>
      <c r="C51" s="165">
        <v>7</v>
      </c>
      <c r="D51" s="166">
        <v>2</v>
      </c>
      <c r="E51" s="165">
        <f t="shared" si="0"/>
        <v>14</v>
      </c>
      <c r="F51" s="167">
        <f t="shared" si="1"/>
        <v>7</v>
      </c>
    </row>
    <row r="52" spans="1:6" x14ac:dyDescent="0.3">
      <c r="A52" s="164">
        <v>11096</v>
      </c>
      <c r="B52" s="164">
        <v>126</v>
      </c>
      <c r="C52" s="165">
        <v>4.75</v>
      </c>
      <c r="D52" s="166">
        <v>2</v>
      </c>
      <c r="E52" s="165">
        <f t="shared" si="0"/>
        <v>9.5</v>
      </c>
      <c r="F52" s="167">
        <f t="shared" si="1"/>
        <v>4.75</v>
      </c>
    </row>
    <row r="53" spans="1:6" x14ac:dyDescent="0.3">
      <c r="A53" s="164">
        <v>11097</v>
      </c>
      <c r="B53" s="164">
        <v>49</v>
      </c>
      <c r="C53" s="165">
        <v>6.25</v>
      </c>
      <c r="D53" s="166">
        <v>2</v>
      </c>
      <c r="E53" s="165">
        <f t="shared" si="0"/>
        <v>12.5</v>
      </c>
      <c r="F53" s="167">
        <f t="shared" si="1"/>
        <v>6.25</v>
      </c>
    </row>
    <row r="54" spans="1:6" x14ac:dyDescent="0.3">
      <c r="A54" s="164">
        <v>11097</v>
      </c>
      <c r="B54" s="164">
        <v>52</v>
      </c>
      <c r="C54" s="165">
        <v>38</v>
      </c>
      <c r="D54" s="166">
        <v>1</v>
      </c>
      <c r="E54" s="165">
        <f t="shared" si="0"/>
        <v>38</v>
      </c>
      <c r="F54" s="167">
        <f t="shared" si="1"/>
        <v>0</v>
      </c>
    </row>
    <row r="55" spans="1:6" x14ac:dyDescent="0.3">
      <c r="A55" s="164">
        <v>11097</v>
      </c>
      <c r="B55" s="164">
        <v>96</v>
      </c>
      <c r="C55" s="165">
        <v>3.25</v>
      </c>
      <c r="D55" s="166">
        <v>3</v>
      </c>
      <c r="E55" s="165">
        <f t="shared" si="0"/>
        <v>9.75</v>
      </c>
      <c r="F55" s="167">
        <f t="shared" si="1"/>
        <v>6.5</v>
      </c>
    </row>
    <row r="56" spans="1:6" x14ac:dyDescent="0.3">
      <c r="A56" s="164">
        <v>11097</v>
      </c>
      <c r="B56" s="164">
        <v>110</v>
      </c>
      <c r="C56" s="165">
        <v>4.5</v>
      </c>
      <c r="D56" s="166">
        <v>1</v>
      </c>
      <c r="E56" s="165">
        <f t="shared" si="0"/>
        <v>4.5</v>
      </c>
      <c r="F56" s="167">
        <f t="shared" si="1"/>
        <v>0</v>
      </c>
    </row>
    <row r="57" spans="1:6" x14ac:dyDescent="0.3">
      <c r="A57" s="164">
        <v>11097</v>
      </c>
      <c r="B57" s="164">
        <v>136</v>
      </c>
      <c r="C57" s="165">
        <v>12.95</v>
      </c>
      <c r="D57" s="166">
        <v>4</v>
      </c>
      <c r="E57" s="165">
        <f t="shared" si="0"/>
        <v>51.8</v>
      </c>
      <c r="F57" s="167">
        <f t="shared" si="1"/>
        <v>38.849999999999994</v>
      </c>
    </row>
    <row r="58" spans="1:6" x14ac:dyDescent="0.3">
      <c r="A58" s="164">
        <v>11098</v>
      </c>
      <c r="B58" s="164">
        <v>142</v>
      </c>
      <c r="C58" s="165">
        <v>39.950000000000003</v>
      </c>
      <c r="D58" s="166">
        <v>1</v>
      </c>
      <c r="E58" s="165">
        <f t="shared" si="0"/>
        <v>39.950000000000003</v>
      </c>
      <c r="F58" s="167">
        <f t="shared" si="1"/>
        <v>0</v>
      </c>
    </row>
    <row r="59" spans="1:6" x14ac:dyDescent="0.3">
      <c r="A59" s="164">
        <v>11098</v>
      </c>
      <c r="B59" s="164">
        <v>143</v>
      </c>
      <c r="C59" s="165">
        <v>32</v>
      </c>
      <c r="D59" s="166">
        <v>1</v>
      </c>
      <c r="E59" s="165">
        <f t="shared" si="0"/>
        <v>32</v>
      </c>
      <c r="F59" s="167">
        <f t="shared" si="1"/>
        <v>0</v>
      </c>
    </row>
    <row r="60" spans="1:6" x14ac:dyDescent="0.3">
      <c r="A60" s="164">
        <v>11099</v>
      </c>
      <c r="B60" s="164">
        <v>61</v>
      </c>
      <c r="C60" s="165">
        <v>54</v>
      </c>
      <c r="D60" s="166">
        <v>1</v>
      </c>
      <c r="E60" s="165">
        <f t="shared" si="0"/>
        <v>54</v>
      </c>
      <c r="F60" s="167">
        <f t="shared" si="1"/>
        <v>0</v>
      </c>
    </row>
    <row r="61" spans="1:6" x14ac:dyDescent="0.3">
      <c r="A61" s="164">
        <v>11100</v>
      </c>
      <c r="B61" s="164">
        <v>41</v>
      </c>
      <c r="C61" s="165">
        <v>24</v>
      </c>
      <c r="D61" s="166">
        <v>1</v>
      </c>
      <c r="E61" s="165">
        <f t="shared" si="0"/>
        <v>24</v>
      </c>
      <c r="F61" s="167">
        <f t="shared" si="1"/>
        <v>0</v>
      </c>
    </row>
    <row r="62" spans="1:6" x14ac:dyDescent="0.3">
      <c r="A62" s="164">
        <v>11100</v>
      </c>
      <c r="B62" s="164">
        <v>43</v>
      </c>
      <c r="C62" s="165">
        <v>20</v>
      </c>
      <c r="D62" s="166">
        <v>1</v>
      </c>
      <c r="E62" s="165">
        <f t="shared" si="0"/>
        <v>20</v>
      </c>
      <c r="F62" s="167">
        <f t="shared" si="1"/>
        <v>0</v>
      </c>
    </row>
    <row r="63" spans="1:6" x14ac:dyDescent="0.3">
      <c r="A63" s="164">
        <v>11100</v>
      </c>
      <c r="B63" s="164">
        <v>109</v>
      </c>
      <c r="C63" s="165">
        <v>4.5</v>
      </c>
      <c r="D63" s="166">
        <v>1</v>
      </c>
      <c r="E63" s="165">
        <f t="shared" si="0"/>
        <v>4.5</v>
      </c>
      <c r="F63" s="167">
        <f t="shared" si="1"/>
        <v>0</v>
      </c>
    </row>
    <row r="64" spans="1:6" x14ac:dyDescent="0.3">
      <c r="A64" s="164">
        <v>11101</v>
      </c>
      <c r="B64" s="164">
        <v>65</v>
      </c>
      <c r="C64" s="165">
        <v>14</v>
      </c>
      <c r="D64" s="166">
        <v>1</v>
      </c>
      <c r="E64" s="165">
        <f t="shared" si="0"/>
        <v>14</v>
      </c>
      <c r="F64" s="167">
        <f t="shared" si="1"/>
        <v>0</v>
      </c>
    </row>
    <row r="65" spans="1:6" x14ac:dyDescent="0.3">
      <c r="A65" s="164">
        <v>11102</v>
      </c>
      <c r="B65" s="164">
        <v>36</v>
      </c>
      <c r="C65" s="165">
        <v>18.75</v>
      </c>
      <c r="D65" s="166">
        <v>1</v>
      </c>
      <c r="E65" s="165">
        <f t="shared" si="0"/>
        <v>18.75</v>
      </c>
      <c r="F65" s="167">
        <f t="shared" si="1"/>
        <v>0</v>
      </c>
    </row>
    <row r="66" spans="1:6" x14ac:dyDescent="0.3">
      <c r="A66" s="164">
        <v>11102</v>
      </c>
      <c r="B66" s="164">
        <v>47</v>
      </c>
      <c r="C66" s="165">
        <v>16.5</v>
      </c>
      <c r="D66" s="166">
        <v>1</v>
      </c>
      <c r="E66" s="165">
        <f t="shared" si="0"/>
        <v>16.5</v>
      </c>
      <c r="F66" s="167">
        <f t="shared" si="1"/>
        <v>0</v>
      </c>
    </row>
    <row r="67" spans="1:6" x14ac:dyDescent="0.3">
      <c r="A67" s="164">
        <v>11103</v>
      </c>
      <c r="B67" s="164">
        <v>36</v>
      </c>
      <c r="C67" s="165">
        <v>18.75</v>
      </c>
      <c r="D67" s="166">
        <v>2</v>
      </c>
      <c r="E67" s="165">
        <f t="shared" si="0"/>
        <v>37.5</v>
      </c>
      <c r="F67" s="167">
        <f t="shared" si="1"/>
        <v>18.75</v>
      </c>
    </row>
    <row r="68" spans="1:6" x14ac:dyDescent="0.3">
      <c r="A68" s="164">
        <v>11103</v>
      </c>
      <c r="B68" s="164">
        <v>37</v>
      </c>
      <c r="C68" s="165">
        <v>27</v>
      </c>
      <c r="D68" s="166">
        <v>1</v>
      </c>
      <c r="E68" s="165">
        <f t="shared" si="0"/>
        <v>27</v>
      </c>
      <c r="F68" s="167">
        <f t="shared" si="1"/>
        <v>0</v>
      </c>
    </row>
    <row r="69" spans="1:6" x14ac:dyDescent="0.3">
      <c r="A69" s="164">
        <v>11103</v>
      </c>
      <c r="B69" s="164">
        <v>108</v>
      </c>
      <c r="C69" s="165">
        <v>4.5</v>
      </c>
      <c r="D69" s="166">
        <v>1</v>
      </c>
      <c r="E69" s="165">
        <f t="shared" si="0"/>
        <v>4.5</v>
      </c>
      <c r="F69" s="167">
        <f t="shared" si="1"/>
        <v>0</v>
      </c>
    </row>
    <row r="70" spans="1:6" x14ac:dyDescent="0.3">
      <c r="A70" s="164">
        <v>11104</v>
      </c>
      <c r="B70" s="164">
        <v>14</v>
      </c>
      <c r="C70" s="165">
        <v>6.35</v>
      </c>
      <c r="D70" s="166">
        <v>3</v>
      </c>
      <c r="E70" s="165">
        <f t="shared" si="0"/>
        <v>19.049999999999997</v>
      </c>
      <c r="F70" s="167">
        <f t="shared" si="1"/>
        <v>12.699999999999998</v>
      </c>
    </row>
    <row r="71" spans="1:6" x14ac:dyDescent="0.3">
      <c r="A71" s="164">
        <v>11104</v>
      </c>
      <c r="B71" s="164">
        <v>86</v>
      </c>
      <c r="C71" s="165">
        <v>10.95</v>
      </c>
      <c r="D71" s="166">
        <v>1</v>
      </c>
      <c r="E71" s="165">
        <f t="shared" si="0"/>
        <v>10.95</v>
      </c>
      <c r="F71" s="167">
        <f t="shared" si="1"/>
        <v>0</v>
      </c>
    </row>
    <row r="72" spans="1:6" x14ac:dyDescent="0.3">
      <c r="A72" s="164">
        <v>11104</v>
      </c>
      <c r="B72" s="164">
        <v>121</v>
      </c>
      <c r="C72" s="165">
        <v>7.5</v>
      </c>
      <c r="D72" s="166">
        <v>1</v>
      </c>
      <c r="E72" s="165">
        <f t="shared" si="0"/>
        <v>7.5</v>
      </c>
      <c r="F72" s="167">
        <f t="shared" si="1"/>
        <v>0</v>
      </c>
    </row>
    <row r="73" spans="1:6" x14ac:dyDescent="0.3">
      <c r="A73" s="164">
        <v>11105</v>
      </c>
      <c r="B73" s="164">
        <v>101</v>
      </c>
      <c r="C73" s="165">
        <v>3.5</v>
      </c>
      <c r="D73" s="166">
        <v>2</v>
      </c>
      <c r="E73" s="165">
        <f t="shared" si="0"/>
        <v>7</v>
      </c>
      <c r="F73" s="167">
        <f t="shared" si="1"/>
        <v>3.5</v>
      </c>
    </row>
    <row r="74" spans="1:6" x14ac:dyDescent="0.3">
      <c r="A74" s="164">
        <v>11105</v>
      </c>
      <c r="B74" s="164">
        <v>110</v>
      </c>
      <c r="C74" s="165">
        <v>4.5</v>
      </c>
      <c r="D74" s="166">
        <v>1</v>
      </c>
      <c r="E74" s="165">
        <f t="shared" si="0"/>
        <v>4.5</v>
      </c>
      <c r="F74" s="167">
        <f t="shared" si="1"/>
        <v>0</v>
      </c>
    </row>
    <row r="75" spans="1:6" x14ac:dyDescent="0.3">
      <c r="A75" s="164">
        <v>11106</v>
      </c>
      <c r="B75" s="164">
        <v>63</v>
      </c>
      <c r="C75" s="165">
        <v>70</v>
      </c>
      <c r="D75" s="166">
        <v>1</v>
      </c>
      <c r="E75" s="165">
        <f t="shared" ref="E75:E138" si="2">SUM(C75*D75)</f>
        <v>70</v>
      </c>
      <c r="F75" s="167">
        <f t="shared" ref="F75:F138" si="3">E75-C75</f>
        <v>0</v>
      </c>
    </row>
    <row r="76" spans="1:6" x14ac:dyDescent="0.3">
      <c r="A76" s="164">
        <v>11107</v>
      </c>
      <c r="B76" s="164">
        <v>45</v>
      </c>
      <c r="C76" s="165">
        <v>11.95</v>
      </c>
      <c r="D76" s="166">
        <v>1</v>
      </c>
      <c r="E76" s="165">
        <f t="shared" si="2"/>
        <v>11.95</v>
      </c>
      <c r="F76" s="167">
        <f t="shared" si="3"/>
        <v>0</v>
      </c>
    </row>
    <row r="77" spans="1:6" x14ac:dyDescent="0.3">
      <c r="A77" s="164">
        <v>11107</v>
      </c>
      <c r="B77" s="164">
        <v>90</v>
      </c>
      <c r="C77" s="165">
        <v>18.25</v>
      </c>
      <c r="D77" s="166">
        <v>1</v>
      </c>
      <c r="E77" s="165">
        <f t="shared" si="2"/>
        <v>18.25</v>
      </c>
      <c r="F77" s="167">
        <f t="shared" si="3"/>
        <v>0</v>
      </c>
    </row>
    <row r="78" spans="1:6" x14ac:dyDescent="0.3">
      <c r="A78" s="164">
        <v>11108</v>
      </c>
      <c r="B78" s="164">
        <v>19</v>
      </c>
      <c r="C78" s="165">
        <v>4.25</v>
      </c>
      <c r="D78" s="166">
        <v>1</v>
      </c>
      <c r="E78" s="165">
        <f t="shared" si="2"/>
        <v>4.25</v>
      </c>
      <c r="F78" s="167">
        <f t="shared" si="3"/>
        <v>0</v>
      </c>
    </row>
    <row r="79" spans="1:6" x14ac:dyDescent="0.3">
      <c r="A79" s="164">
        <v>11108</v>
      </c>
      <c r="B79" s="164">
        <v>99</v>
      </c>
      <c r="C79" s="165">
        <v>2.25</v>
      </c>
      <c r="D79" s="166">
        <v>1</v>
      </c>
      <c r="E79" s="165">
        <f t="shared" si="2"/>
        <v>2.25</v>
      </c>
      <c r="F79" s="167">
        <f t="shared" si="3"/>
        <v>0</v>
      </c>
    </row>
    <row r="80" spans="1:6" x14ac:dyDescent="0.3">
      <c r="A80" s="164">
        <v>11109</v>
      </c>
      <c r="B80" s="164">
        <v>113</v>
      </c>
      <c r="C80" s="165">
        <v>12</v>
      </c>
      <c r="D80" s="166">
        <v>1</v>
      </c>
      <c r="E80" s="165">
        <f t="shared" si="2"/>
        <v>12</v>
      </c>
      <c r="F80" s="167">
        <f t="shared" si="3"/>
        <v>0</v>
      </c>
    </row>
    <row r="81" spans="1:6" x14ac:dyDescent="0.3">
      <c r="A81" s="164">
        <v>11110</v>
      </c>
      <c r="B81" s="164">
        <v>9</v>
      </c>
      <c r="C81" s="165">
        <v>12.95</v>
      </c>
      <c r="D81" s="166">
        <v>1</v>
      </c>
      <c r="E81" s="165">
        <f t="shared" si="2"/>
        <v>12.95</v>
      </c>
      <c r="F81" s="167">
        <f t="shared" si="3"/>
        <v>0</v>
      </c>
    </row>
    <row r="82" spans="1:6" x14ac:dyDescent="0.3">
      <c r="A82" s="164">
        <v>11110</v>
      </c>
      <c r="B82" s="164">
        <v>10</v>
      </c>
      <c r="C82" s="165">
        <v>5.95</v>
      </c>
      <c r="D82" s="166">
        <v>1</v>
      </c>
      <c r="E82" s="165">
        <f t="shared" si="2"/>
        <v>5.95</v>
      </c>
      <c r="F82" s="167">
        <f t="shared" si="3"/>
        <v>0</v>
      </c>
    </row>
    <row r="83" spans="1:6" x14ac:dyDescent="0.3">
      <c r="A83" s="164">
        <v>11110</v>
      </c>
      <c r="B83" s="164">
        <v>27</v>
      </c>
      <c r="C83" s="165">
        <v>9.4</v>
      </c>
      <c r="D83" s="166">
        <v>1</v>
      </c>
      <c r="E83" s="165">
        <f t="shared" si="2"/>
        <v>9.4</v>
      </c>
      <c r="F83" s="167">
        <f t="shared" si="3"/>
        <v>0</v>
      </c>
    </row>
    <row r="84" spans="1:6" x14ac:dyDescent="0.3">
      <c r="A84" s="164">
        <v>11110</v>
      </c>
      <c r="B84" s="164">
        <v>74</v>
      </c>
      <c r="C84" s="165">
        <v>17.45</v>
      </c>
      <c r="D84" s="166">
        <v>1</v>
      </c>
      <c r="E84" s="165">
        <f t="shared" si="2"/>
        <v>17.45</v>
      </c>
      <c r="F84" s="167">
        <f t="shared" si="3"/>
        <v>0</v>
      </c>
    </row>
    <row r="85" spans="1:6" x14ac:dyDescent="0.3">
      <c r="A85" s="164">
        <v>11110</v>
      </c>
      <c r="B85" s="164">
        <v>83</v>
      </c>
      <c r="C85" s="165">
        <v>29.25</v>
      </c>
      <c r="D85" s="166">
        <v>1</v>
      </c>
      <c r="E85" s="165">
        <f t="shared" si="2"/>
        <v>29.25</v>
      </c>
      <c r="F85" s="167">
        <f t="shared" si="3"/>
        <v>0</v>
      </c>
    </row>
    <row r="86" spans="1:6" x14ac:dyDescent="0.3">
      <c r="A86" s="164">
        <v>11110</v>
      </c>
      <c r="B86" s="164">
        <v>96</v>
      </c>
      <c r="C86" s="165">
        <v>3.25</v>
      </c>
      <c r="D86" s="166">
        <v>1</v>
      </c>
      <c r="E86" s="165">
        <f t="shared" si="2"/>
        <v>3.25</v>
      </c>
      <c r="F86" s="167">
        <f t="shared" si="3"/>
        <v>0</v>
      </c>
    </row>
    <row r="87" spans="1:6" x14ac:dyDescent="0.3">
      <c r="A87" s="164">
        <v>11110</v>
      </c>
      <c r="B87" s="164">
        <v>166</v>
      </c>
      <c r="C87" s="165">
        <v>3.95</v>
      </c>
      <c r="D87" s="166">
        <v>12</v>
      </c>
      <c r="E87" s="165">
        <f t="shared" si="2"/>
        <v>47.400000000000006</v>
      </c>
      <c r="F87" s="167">
        <f t="shared" si="3"/>
        <v>43.45</v>
      </c>
    </row>
    <row r="88" spans="1:6" x14ac:dyDescent="0.3">
      <c r="A88" s="164">
        <v>11111</v>
      </c>
      <c r="B88" s="164">
        <v>18</v>
      </c>
      <c r="C88" s="165">
        <v>21</v>
      </c>
      <c r="D88" s="166">
        <v>3</v>
      </c>
      <c r="E88" s="165">
        <f t="shared" si="2"/>
        <v>63</v>
      </c>
      <c r="F88" s="167">
        <f t="shared" si="3"/>
        <v>42</v>
      </c>
    </row>
    <row r="89" spans="1:6" x14ac:dyDescent="0.3">
      <c r="A89" s="164">
        <v>11111</v>
      </c>
      <c r="B89" s="164">
        <v>80</v>
      </c>
      <c r="C89" s="165">
        <v>29.95</v>
      </c>
      <c r="D89" s="166">
        <v>1</v>
      </c>
      <c r="E89" s="165">
        <f t="shared" si="2"/>
        <v>29.95</v>
      </c>
      <c r="F89" s="167">
        <f t="shared" si="3"/>
        <v>0</v>
      </c>
    </row>
    <row r="90" spans="1:6" x14ac:dyDescent="0.3">
      <c r="A90" s="164">
        <v>11112</v>
      </c>
      <c r="B90" s="164">
        <v>38</v>
      </c>
      <c r="C90" s="165">
        <v>12</v>
      </c>
      <c r="D90" s="166">
        <v>6</v>
      </c>
      <c r="E90" s="165">
        <f t="shared" si="2"/>
        <v>72</v>
      </c>
      <c r="F90" s="167">
        <f t="shared" si="3"/>
        <v>60</v>
      </c>
    </row>
    <row r="91" spans="1:6" x14ac:dyDescent="0.3">
      <c r="A91" s="164">
        <v>11113</v>
      </c>
      <c r="B91" s="164">
        <v>24</v>
      </c>
      <c r="C91" s="165">
        <v>17.95</v>
      </c>
      <c r="D91" s="166">
        <v>2</v>
      </c>
      <c r="E91" s="165">
        <f t="shared" si="2"/>
        <v>35.9</v>
      </c>
      <c r="F91" s="167">
        <f t="shared" si="3"/>
        <v>17.95</v>
      </c>
    </row>
    <row r="92" spans="1:6" x14ac:dyDescent="0.3">
      <c r="A92" s="164">
        <v>11113</v>
      </c>
      <c r="B92" s="164">
        <v>25</v>
      </c>
      <c r="C92" s="165">
        <v>9.9499999999999993</v>
      </c>
      <c r="D92" s="166">
        <v>4</v>
      </c>
      <c r="E92" s="165">
        <f t="shared" si="2"/>
        <v>39.799999999999997</v>
      </c>
      <c r="F92" s="167">
        <f t="shared" si="3"/>
        <v>29.849999999999998</v>
      </c>
    </row>
    <row r="93" spans="1:6" x14ac:dyDescent="0.3">
      <c r="A93" s="164">
        <v>11113</v>
      </c>
      <c r="B93" s="164">
        <v>45</v>
      </c>
      <c r="C93" s="165">
        <v>11.95</v>
      </c>
      <c r="D93" s="166">
        <v>1</v>
      </c>
      <c r="E93" s="165">
        <f t="shared" si="2"/>
        <v>11.95</v>
      </c>
      <c r="F93" s="167">
        <f t="shared" si="3"/>
        <v>0</v>
      </c>
    </row>
    <row r="94" spans="1:6" x14ac:dyDescent="0.3">
      <c r="A94" s="164">
        <v>11113</v>
      </c>
      <c r="B94" s="164">
        <v>113</v>
      </c>
      <c r="C94" s="165">
        <v>12</v>
      </c>
      <c r="D94" s="166">
        <v>1</v>
      </c>
      <c r="E94" s="165">
        <f t="shared" si="2"/>
        <v>12</v>
      </c>
      <c r="F94" s="167">
        <f t="shared" si="3"/>
        <v>0</v>
      </c>
    </row>
    <row r="95" spans="1:6" x14ac:dyDescent="0.3">
      <c r="A95" s="164">
        <v>11114</v>
      </c>
      <c r="B95" s="164">
        <v>5</v>
      </c>
      <c r="C95" s="165">
        <v>18</v>
      </c>
      <c r="D95" s="166">
        <v>3</v>
      </c>
      <c r="E95" s="165">
        <f t="shared" si="2"/>
        <v>54</v>
      </c>
      <c r="F95" s="167">
        <f t="shared" si="3"/>
        <v>36</v>
      </c>
    </row>
    <row r="96" spans="1:6" x14ac:dyDescent="0.3">
      <c r="A96" s="164">
        <v>11115</v>
      </c>
      <c r="B96" s="164">
        <v>69</v>
      </c>
      <c r="C96" s="165">
        <v>65.5</v>
      </c>
      <c r="D96" s="166">
        <v>1</v>
      </c>
      <c r="E96" s="165">
        <f t="shared" si="2"/>
        <v>65.5</v>
      </c>
      <c r="F96" s="167">
        <f t="shared" si="3"/>
        <v>0</v>
      </c>
    </row>
    <row r="97" spans="1:6" x14ac:dyDescent="0.3">
      <c r="A97" s="164">
        <v>11116</v>
      </c>
      <c r="B97" s="164">
        <v>39</v>
      </c>
      <c r="C97" s="165">
        <v>4.5</v>
      </c>
      <c r="D97" s="166">
        <v>1</v>
      </c>
      <c r="E97" s="165">
        <f t="shared" si="2"/>
        <v>4.5</v>
      </c>
      <c r="F97" s="167">
        <f t="shared" si="3"/>
        <v>0</v>
      </c>
    </row>
    <row r="98" spans="1:6" x14ac:dyDescent="0.3">
      <c r="A98" s="164">
        <v>11116</v>
      </c>
      <c r="B98" s="164">
        <v>40</v>
      </c>
      <c r="C98" s="165">
        <v>7.5</v>
      </c>
      <c r="D98" s="166">
        <v>3</v>
      </c>
      <c r="E98" s="165">
        <f t="shared" si="2"/>
        <v>22.5</v>
      </c>
      <c r="F98" s="167">
        <f t="shared" si="3"/>
        <v>15</v>
      </c>
    </row>
    <row r="99" spans="1:6" x14ac:dyDescent="0.3">
      <c r="A99" s="164">
        <v>11117</v>
      </c>
      <c r="B99" s="164">
        <v>58</v>
      </c>
      <c r="C99" s="165">
        <v>16.5</v>
      </c>
      <c r="D99" s="166">
        <v>1</v>
      </c>
      <c r="E99" s="165">
        <f t="shared" si="2"/>
        <v>16.5</v>
      </c>
      <c r="F99" s="167">
        <f t="shared" si="3"/>
        <v>0</v>
      </c>
    </row>
    <row r="100" spans="1:6" x14ac:dyDescent="0.3">
      <c r="A100" s="164">
        <v>11118</v>
      </c>
      <c r="B100" s="164">
        <v>60</v>
      </c>
      <c r="C100" s="165">
        <v>40</v>
      </c>
      <c r="D100" s="166">
        <v>1</v>
      </c>
      <c r="E100" s="165">
        <f t="shared" si="2"/>
        <v>40</v>
      </c>
      <c r="F100" s="167">
        <f t="shared" si="3"/>
        <v>0</v>
      </c>
    </row>
    <row r="101" spans="1:6" x14ac:dyDescent="0.3">
      <c r="A101" s="164">
        <v>11119</v>
      </c>
      <c r="B101" s="164">
        <v>54</v>
      </c>
      <c r="C101" s="165">
        <v>32</v>
      </c>
      <c r="D101" s="166">
        <v>2</v>
      </c>
      <c r="E101" s="165">
        <f t="shared" si="2"/>
        <v>64</v>
      </c>
      <c r="F101" s="167">
        <f t="shared" si="3"/>
        <v>32</v>
      </c>
    </row>
    <row r="102" spans="1:6" x14ac:dyDescent="0.3">
      <c r="A102" s="164">
        <v>11120</v>
      </c>
      <c r="B102" s="164">
        <v>132</v>
      </c>
      <c r="C102" s="165">
        <v>15.95</v>
      </c>
      <c r="D102" s="166">
        <v>1</v>
      </c>
      <c r="E102" s="165">
        <f t="shared" si="2"/>
        <v>15.95</v>
      </c>
      <c r="F102" s="167">
        <f t="shared" si="3"/>
        <v>0</v>
      </c>
    </row>
    <row r="103" spans="1:6" x14ac:dyDescent="0.3">
      <c r="A103" s="164">
        <v>11121</v>
      </c>
      <c r="B103" s="164">
        <v>4</v>
      </c>
      <c r="C103" s="165">
        <v>4.5</v>
      </c>
      <c r="D103" s="166">
        <v>1</v>
      </c>
      <c r="E103" s="165">
        <f t="shared" si="2"/>
        <v>4.5</v>
      </c>
      <c r="F103" s="167">
        <f t="shared" si="3"/>
        <v>0</v>
      </c>
    </row>
    <row r="104" spans="1:6" x14ac:dyDescent="0.3">
      <c r="A104" s="164">
        <v>11121</v>
      </c>
      <c r="B104" s="164">
        <v>98</v>
      </c>
      <c r="C104" s="165">
        <v>3</v>
      </c>
      <c r="D104" s="166">
        <v>2</v>
      </c>
      <c r="E104" s="165">
        <f t="shared" si="2"/>
        <v>6</v>
      </c>
      <c r="F104" s="167">
        <f t="shared" si="3"/>
        <v>3</v>
      </c>
    </row>
    <row r="105" spans="1:6" x14ac:dyDescent="0.3">
      <c r="A105" s="164">
        <v>11122</v>
      </c>
      <c r="B105" s="164">
        <v>72</v>
      </c>
      <c r="C105" s="165">
        <v>17.95</v>
      </c>
      <c r="D105" s="166">
        <v>1</v>
      </c>
      <c r="E105" s="165">
        <f t="shared" si="2"/>
        <v>17.95</v>
      </c>
      <c r="F105" s="167">
        <f t="shared" si="3"/>
        <v>0</v>
      </c>
    </row>
    <row r="106" spans="1:6" x14ac:dyDescent="0.3">
      <c r="A106" s="164">
        <v>11122</v>
      </c>
      <c r="B106" s="164">
        <v>74</v>
      </c>
      <c r="C106" s="165">
        <v>17.45</v>
      </c>
      <c r="D106" s="166">
        <v>1</v>
      </c>
      <c r="E106" s="165">
        <f t="shared" si="2"/>
        <v>17.45</v>
      </c>
      <c r="F106" s="167">
        <f t="shared" si="3"/>
        <v>0</v>
      </c>
    </row>
    <row r="107" spans="1:6" x14ac:dyDescent="0.3">
      <c r="A107" s="164">
        <v>11122</v>
      </c>
      <c r="B107" s="164">
        <v>100</v>
      </c>
      <c r="C107" s="165">
        <v>9.9499999999999993</v>
      </c>
      <c r="D107" s="166">
        <v>4</v>
      </c>
      <c r="E107" s="165">
        <f t="shared" si="2"/>
        <v>39.799999999999997</v>
      </c>
      <c r="F107" s="167">
        <f t="shared" si="3"/>
        <v>29.849999999999998</v>
      </c>
    </row>
    <row r="108" spans="1:6" x14ac:dyDescent="0.3">
      <c r="A108" s="164">
        <v>11122</v>
      </c>
      <c r="B108" s="164">
        <v>139</v>
      </c>
      <c r="C108" s="165">
        <v>18.95</v>
      </c>
      <c r="D108" s="166">
        <v>1</v>
      </c>
      <c r="E108" s="165">
        <f t="shared" si="2"/>
        <v>18.95</v>
      </c>
      <c r="F108" s="167">
        <f t="shared" si="3"/>
        <v>0</v>
      </c>
    </row>
    <row r="109" spans="1:6" x14ac:dyDescent="0.3">
      <c r="A109" s="164">
        <v>11123</v>
      </c>
      <c r="B109" s="164">
        <v>89</v>
      </c>
      <c r="C109" s="165">
        <v>25.5</v>
      </c>
      <c r="D109" s="166">
        <v>1</v>
      </c>
      <c r="E109" s="165">
        <f t="shared" si="2"/>
        <v>25.5</v>
      </c>
      <c r="F109" s="167">
        <f t="shared" si="3"/>
        <v>0</v>
      </c>
    </row>
    <row r="110" spans="1:6" x14ac:dyDescent="0.3">
      <c r="A110" s="164">
        <v>11124</v>
      </c>
      <c r="B110" s="164">
        <v>68</v>
      </c>
      <c r="C110" s="165">
        <v>30.95</v>
      </c>
      <c r="D110" s="166">
        <v>1</v>
      </c>
      <c r="E110" s="165">
        <f t="shared" si="2"/>
        <v>30.95</v>
      </c>
      <c r="F110" s="167">
        <f t="shared" si="3"/>
        <v>0</v>
      </c>
    </row>
    <row r="111" spans="1:6" x14ac:dyDescent="0.3">
      <c r="A111" s="164">
        <v>11124</v>
      </c>
      <c r="B111" s="164">
        <v>109</v>
      </c>
      <c r="C111" s="165">
        <v>4.5</v>
      </c>
      <c r="D111" s="166">
        <v>1</v>
      </c>
      <c r="E111" s="165">
        <f t="shared" si="2"/>
        <v>4.5</v>
      </c>
      <c r="F111" s="167">
        <f t="shared" si="3"/>
        <v>0</v>
      </c>
    </row>
    <row r="112" spans="1:6" x14ac:dyDescent="0.3">
      <c r="A112" s="164">
        <v>11125</v>
      </c>
      <c r="B112" s="164">
        <v>123</v>
      </c>
      <c r="C112" s="165">
        <v>4.5</v>
      </c>
      <c r="D112" s="166">
        <v>1</v>
      </c>
      <c r="E112" s="165">
        <f t="shared" si="2"/>
        <v>4.5</v>
      </c>
      <c r="F112" s="167">
        <f t="shared" si="3"/>
        <v>0</v>
      </c>
    </row>
    <row r="113" spans="1:6" x14ac:dyDescent="0.3">
      <c r="A113" s="164">
        <v>11125</v>
      </c>
      <c r="B113" s="164">
        <v>135</v>
      </c>
      <c r="C113" s="165">
        <v>12.95</v>
      </c>
      <c r="D113" s="166">
        <v>6</v>
      </c>
      <c r="E113" s="165">
        <f t="shared" si="2"/>
        <v>77.699999999999989</v>
      </c>
      <c r="F113" s="167">
        <f t="shared" si="3"/>
        <v>64.749999999999986</v>
      </c>
    </row>
    <row r="114" spans="1:6" x14ac:dyDescent="0.3">
      <c r="A114" s="164">
        <v>11125</v>
      </c>
      <c r="B114" s="164">
        <v>156</v>
      </c>
      <c r="C114" s="165">
        <v>6.95</v>
      </c>
      <c r="D114" s="166">
        <v>1</v>
      </c>
      <c r="E114" s="165">
        <f t="shared" si="2"/>
        <v>6.95</v>
      </c>
      <c r="F114" s="167">
        <f t="shared" si="3"/>
        <v>0</v>
      </c>
    </row>
    <row r="115" spans="1:6" x14ac:dyDescent="0.3">
      <c r="A115" s="164">
        <v>11126</v>
      </c>
      <c r="B115" s="164">
        <v>81</v>
      </c>
      <c r="C115" s="165">
        <v>14.95</v>
      </c>
      <c r="D115" s="166">
        <v>1</v>
      </c>
      <c r="E115" s="165">
        <f t="shared" si="2"/>
        <v>14.95</v>
      </c>
      <c r="F115" s="167">
        <f t="shared" si="3"/>
        <v>0</v>
      </c>
    </row>
    <row r="116" spans="1:6" x14ac:dyDescent="0.3">
      <c r="A116" s="164">
        <v>11126</v>
      </c>
      <c r="B116" s="164">
        <v>85</v>
      </c>
      <c r="C116" s="165">
        <v>15.5</v>
      </c>
      <c r="D116" s="166">
        <v>1</v>
      </c>
      <c r="E116" s="165">
        <f t="shared" si="2"/>
        <v>15.5</v>
      </c>
      <c r="F116" s="167">
        <f t="shared" si="3"/>
        <v>0</v>
      </c>
    </row>
    <row r="117" spans="1:6" x14ac:dyDescent="0.3">
      <c r="A117" s="164">
        <v>11127</v>
      </c>
      <c r="B117" s="164">
        <v>16</v>
      </c>
      <c r="C117" s="165">
        <v>14.5</v>
      </c>
      <c r="D117" s="166">
        <v>1</v>
      </c>
      <c r="E117" s="165">
        <f t="shared" si="2"/>
        <v>14.5</v>
      </c>
      <c r="F117" s="167">
        <f t="shared" si="3"/>
        <v>0</v>
      </c>
    </row>
    <row r="118" spans="1:6" x14ac:dyDescent="0.3">
      <c r="A118" s="164">
        <v>11128</v>
      </c>
      <c r="B118" s="164">
        <v>30</v>
      </c>
      <c r="C118" s="165">
        <v>24</v>
      </c>
      <c r="D118" s="166">
        <v>1</v>
      </c>
      <c r="E118" s="165">
        <f t="shared" si="2"/>
        <v>24</v>
      </c>
      <c r="F118" s="167">
        <f t="shared" si="3"/>
        <v>0</v>
      </c>
    </row>
    <row r="119" spans="1:6" x14ac:dyDescent="0.3">
      <c r="A119" s="164">
        <v>11129</v>
      </c>
      <c r="B119" s="164">
        <v>77</v>
      </c>
      <c r="C119" s="165">
        <v>10.5</v>
      </c>
      <c r="D119" s="166">
        <v>1</v>
      </c>
      <c r="E119" s="165">
        <f t="shared" si="2"/>
        <v>10.5</v>
      </c>
      <c r="F119" s="167">
        <f t="shared" si="3"/>
        <v>0</v>
      </c>
    </row>
    <row r="120" spans="1:6" x14ac:dyDescent="0.3">
      <c r="A120" s="164">
        <v>11130</v>
      </c>
      <c r="B120" s="164">
        <v>105</v>
      </c>
      <c r="C120" s="165">
        <v>6.95</v>
      </c>
      <c r="D120" s="166">
        <v>3</v>
      </c>
      <c r="E120" s="165">
        <f t="shared" si="2"/>
        <v>20.85</v>
      </c>
      <c r="F120" s="167">
        <f t="shared" si="3"/>
        <v>13.900000000000002</v>
      </c>
    </row>
    <row r="121" spans="1:6" x14ac:dyDescent="0.3">
      <c r="A121" s="164">
        <v>11131</v>
      </c>
      <c r="B121" s="164">
        <v>87</v>
      </c>
      <c r="C121" s="165">
        <v>49.5</v>
      </c>
      <c r="D121" s="166">
        <v>1</v>
      </c>
      <c r="E121" s="165">
        <f t="shared" si="2"/>
        <v>49.5</v>
      </c>
      <c r="F121" s="167">
        <f t="shared" si="3"/>
        <v>0</v>
      </c>
    </row>
    <row r="122" spans="1:6" x14ac:dyDescent="0.3">
      <c r="A122" s="164">
        <v>11132</v>
      </c>
      <c r="B122" s="164">
        <v>4</v>
      </c>
      <c r="C122" s="165">
        <v>4.5</v>
      </c>
      <c r="D122" s="166">
        <v>1</v>
      </c>
      <c r="E122" s="165">
        <f t="shared" si="2"/>
        <v>4.5</v>
      </c>
      <c r="F122" s="167">
        <f t="shared" si="3"/>
        <v>0</v>
      </c>
    </row>
    <row r="123" spans="1:6" x14ac:dyDescent="0.3">
      <c r="A123" s="164">
        <v>11132</v>
      </c>
      <c r="B123" s="164">
        <v>94</v>
      </c>
      <c r="C123" s="165">
        <v>125</v>
      </c>
      <c r="D123" s="166">
        <v>1</v>
      </c>
      <c r="E123" s="165">
        <f t="shared" si="2"/>
        <v>125</v>
      </c>
      <c r="F123" s="167">
        <f t="shared" si="3"/>
        <v>0</v>
      </c>
    </row>
    <row r="124" spans="1:6" x14ac:dyDescent="0.3">
      <c r="A124" s="164">
        <v>11132</v>
      </c>
      <c r="B124" s="164">
        <v>98</v>
      </c>
      <c r="C124" s="165">
        <v>3</v>
      </c>
      <c r="D124" s="166">
        <v>1</v>
      </c>
      <c r="E124" s="165">
        <f t="shared" si="2"/>
        <v>3</v>
      </c>
      <c r="F124" s="167">
        <f t="shared" si="3"/>
        <v>0</v>
      </c>
    </row>
    <row r="125" spans="1:6" x14ac:dyDescent="0.3">
      <c r="A125" s="164">
        <v>11133</v>
      </c>
      <c r="B125" s="164">
        <v>44</v>
      </c>
      <c r="C125" s="165">
        <v>30</v>
      </c>
      <c r="D125" s="166">
        <v>2</v>
      </c>
      <c r="E125" s="165">
        <f t="shared" si="2"/>
        <v>60</v>
      </c>
      <c r="F125" s="167">
        <f t="shared" si="3"/>
        <v>30</v>
      </c>
    </row>
    <row r="126" spans="1:6" x14ac:dyDescent="0.3">
      <c r="A126" s="164">
        <v>11133</v>
      </c>
      <c r="B126" s="164">
        <v>80</v>
      </c>
      <c r="C126" s="165">
        <v>29.95</v>
      </c>
      <c r="D126" s="166">
        <v>1</v>
      </c>
      <c r="E126" s="165">
        <f t="shared" si="2"/>
        <v>29.95</v>
      </c>
      <c r="F126" s="167">
        <f t="shared" si="3"/>
        <v>0</v>
      </c>
    </row>
    <row r="127" spans="1:6" x14ac:dyDescent="0.3">
      <c r="A127" s="164">
        <v>11133</v>
      </c>
      <c r="B127" s="164">
        <v>93</v>
      </c>
      <c r="C127" s="165">
        <v>21.5</v>
      </c>
      <c r="D127" s="166">
        <v>1</v>
      </c>
      <c r="E127" s="165">
        <f t="shared" si="2"/>
        <v>21.5</v>
      </c>
      <c r="F127" s="167">
        <f t="shared" si="3"/>
        <v>0</v>
      </c>
    </row>
    <row r="128" spans="1:6" x14ac:dyDescent="0.3">
      <c r="A128" s="164">
        <v>11134</v>
      </c>
      <c r="B128" s="164">
        <v>20</v>
      </c>
      <c r="C128" s="165">
        <v>4.95</v>
      </c>
      <c r="D128" s="166">
        <v>1</v>
      </c>
      <c r="E128" s="165">
        <f t="shared" si="2"/>
        <v>4.95</v>
      </c>
      <c r="F128" s="167">
        <f t="shared" si="3"/>
        <v>0</v>
      </c>
    </row>
    <row r="129" spans="1:6" x14ac:dyDescent="0.3">
      <c r="A129" s="164">
        <v>11134</v>
      </c>
      <c r="B129" s="164">
        <v>25</v>
      </c>
      <c r="C129" s="165">
        <v>9.9499999999999993</v>
      </c>
      <c r="D129" s="166">
        <v>1</v>
      </c>
      <c r="E129" s="165">
        <f t="shared" si="2"/>
        <v>9.9499999999999993</v>
      </c>
      <c r="F129" s="167">
        <f t="shared" si="3"/>
        <v>0</v>
      </c>
    </row>
    <row r="130" spans="1:6" x14ac:dyDescent="0.3">
      <c r="A130" s="164">
        <v>11134</v>
      </c>
      <c r="B130" s="164">
        <v>50</v>
      </c>
      <c r="C130" s="165">
        <v>28</v>
      </c>
      <c r="D130" s="166">
        <v>1</v>
      </c>
      <c r="E130" s="165">
        <f t="shared" si="2"/>
        <v>28</v>
      </c>
      <c r="F130" s="167">
        <f t="shared" si="3"/>
        <v>0</v>
      </c>
    </row>
    <row r="131" spans="1:6" x14ac:dyDescent="0.3">
      <c r="A131" s="164">
        <v>11134</v>
      </c>
      <c r="B131" s="164">
        <v>55</v>
      </c>
      <c r="C131" s="165">
        <v>9.75</v>
      </c>
      <c r="D131" s="166">
        <v>1</v>
      </c>
      <c r="E131" s="165">
        <f t="shared" si="2"/>
        <v>9.75</v>
      </c>
      <c r="F131" s="167">
        <f t="shared" si="3"/>
        <v>0</v>
      </c>
    </row>
    <row r="132" spans="1:6" x14ac:dyDescent="0.3">
      <c r="A132" s="164">
        <v>11134</v>
      </c>
      <c r="B132" s="164">
        <v>74</v>
      </c>
      <c r="C132" s="165">
        <v>17.45</v>
      </c>
      <c r="D132" s="166">
        <v>1</v>
      </c>
      <c r="E132" s="165">
        <f t="shared" si="2"/>
        <v>17.45</v>
      </c>
      <c r="F132" s="167">
        <f t="shared" si="3"/>
        <v>0</v>
      </c>
    </row>
    <row r="133" spans="1:6" x14ac:dyDescent="0.3">
      <c r="A133" s="164">
        <v>11134</v>
      </c>
      <c r="B133" s="164">
        <v>139</v>
      </c>
      <c r="C133" s="165">
        <v>18.95</v>
      </c>
      <c r="D133" s="166">
        <v>1</v>
      </c>
      <c r="E133" s="165">
        <f t="shared" si="2"/>
        <v>18.95</v>
      </c>
      <c r="F133" s="167">
        <f t="shared" si="3"/>
        <v>0</v>
      </c>
    </row>
    <row r="134" spans="1:6" x14ac:dyDescent="0.3">
      <c r="A134" s="164">
        <v>11135</v>
      </c>
      <c r="B134" s="164">
        <v>43</v>
      </c>
      <c r="C134" s="165">
        <v>20</v>
      </c>
      <c r="D134" s="166">
        <v>1</v>
      </c>
      <c r="E134" s="165">
        <f t="shared" si="2"/>
        <v>20</v>
      </c>
      <c r="F134" s="167">
        <f t="shared" si="3"/>
        <v>0</v>
      </c>
    </row>
    <row r="135" spans="1:6" x14ac:dyDescent="0.3">
      <c r="A135" s="164">
        <v>11135</v>
      </c>
      <c r="B135" s="164">
        <v>56</v>
      </c>
      <c r="C135" s="165">
        <v>14.5</v>
      </c>
      <c r="D135" s="166">
        <v>1</v>
      </c>
      <c r="E135" s="165">
        <f t="shared" si="2"/>
        <v>14.5</v>
      </c>
      <c r="F135" s="167">
        <f t="shared" si="3"/>
        <v>0</v>
      </c>
    </row>
    <row r="136" spans="1:6" x14ac:dyDescent="0.3">
      <c r="A136" s="164">
        <v>11135</v>
      </c>
      <c r="B136" s="164">
        <v>57</v>
      </c>
      <c r="C136" s="165">
        <v>53</v>
      </c>
      <c r="D136" s="166">
        <v>1</v>
      </c>
      <c r="E136" s="165">
        <f t="shared" si="2"/>
        <v>53</v>
      </c>
      <c r="F136" s="167">
        <f t="shared" si="3"/>
        <v>0</v>
      </c>
    </row>
    <row r="137" spans="1:6" x14ac:dyDescent="0.3">
      <c r="A137" s="164">
        <v>11135</v>
      </c>
      <c r="B137" s="164">
        <v>117</v>
      </c>
      <c r="C137" s="165">
        <v>5.95</v>
      </c>
      <c r="D137" s="166">
        <v>1</v>
      </c>
      <c r="E137" s="165">
        <f t="shared" si="2"/>
        <v>5.95</v>
      </c>
      <c r="F137" s="167">
        <f t="shared" si="3"/>
        <v>0</v>
      </c>
    </row>
    <row r="138" spans="1:6" x14ac:dyDescent="0.3">
      <c r="A138" s="164">
        <v>11136</v>
      </c>
      <c r="B138" s="164">
        <v>116</v>
      </c>
      <c r="C138" s="165">
        <v>6.5</v>
      </c>
      <c r="D138" s="166">
        <v>1</v>
      </c>
      <c r="E138" s="165">
        <f t="shared" si="2"/>
        <v>6.5</v>
      </c>
      <c r="F138" s="167">
        <f t="shared" si="3"/>
        <v>0</v>
      </c>
    </row>
    <row r="139" spans="1:6" x14ac:dyDescent="0.3">
      <c r="A139" s="164">
        <v>11137</v>
      </c>
      <c r="B139" s="164">
        <v>12</v>
      </c>
      <c r="C139" s="165">
        <v>12.95</v>
      </c>
      <c r="D139" s="166">
        <v>6</v>
      </c>
      <c r="E139" s="165">
        <f t="shared" ref="E139:E202" si="4">SUM(C139*D139)</f>
        <v>77.699999999999989</v>
      </c>
      <c r="F139" s="167">
        <f t="shared" ref="F139:F202" si="5">E139-C139</f>
        <v>64.749999999999986</v>
      </c>
    </row>
    <row r="140" spans="1:6" x14ac:dyDescent="0.3">
      <c r="A140" s="164">
        <v>11137</v>
      </c>
      <c r="B140" s="164">
        <v>29</v>
      </c>
      <c r="C140" s="165">
        <v>7.35</v>
      </c>
      <c r="D140" s="166">
        <v>1</v>
      </c>
      <c r="E140" s="165">
        <f t="shared" si="4"/>
        <v>7.35</v>
      </c>
      <c r="F140" s="167">
        <f t="shared" si="5"/>
        <v>0</v>
      </c>
    </row>
    <row r="141" spans="1:6" x14ac:dyDescent="0.3">
      <c r="A141" s="164">
        <v>11137</v>
      </c>
      <c r="B141" s="164">
        <v>116</v>
      </c>
      <c r="C141" s="165">
        <v>6.5</v>
      </c>
      <c r="D141" s="166">
        <v>1</v>
      </c>
      <c r="E141" s="165">
        <f t="shared" si="4"/>
        <v>6.5</v>
      </c>
      <c r="F141" s="167">
        <f t="shared" si="5"/>
        <v>0</v>
      </c>
    </row>
    <row r="142" spans="1:6" x14ac:dyDescent="0.3">
      <c r="A142" s="164">
        <v>11137</v>
      </c>
      <c r="B142" s="164">
        <v>126</v>
      </c>
      <c r="C142" s="165">
        <v>4.75</v>
      </c>
      <c r="D142" s="166">
        <v>1</v>
      </c>
      <c r="E142" s="165">
        <f t="shared" si="4"/>
        <v>4.75</v>
      </c>
      <c r="F142" s="167">
        <f t="shared" si="5"/>
        <v>0</v>
      </c>
    </row>
    <row r="143" spans="1:6" x14ac:dyDescent="0.3">
      <c r="A143" s="164">
        <v>11138</v>
      </c>
      <c r="B143" s="164">
        <v>3</v>
      </c>
      <c r="C143" s="165">
        <v>58</v>
      </c>
      <c r="D143" s="166">
        <v>1</v>
      </c>
      <c r="E143" s="165">
        <f t="shared" si="4"/>
        <v>58</v>
      </c>
      <c r="F143" s="167">
        <f t="shared" si="5"/>
        <v>0</v>
      </c>
    </row>
    <row r="144" spans="1:6" x14ac:dyDescent="0.3">
      <c r="A144" s="164">
        <v>11138</v>
      </c>
      <c r="B144" s="164">
        <v>115</v>
      </c>
      <c r="C144" s="165">
        <v>15.95</v>
      </c>
      <c r="D144" s="166">
        <v>1</v>
      </c>
      <c r="E144" s="165">
        <f t="shared" si="4"/>
        <v>15.95</v>
      </c>
      <c r="F144" s="167">
        <f t="shared" si="5"/>
        <v>0</v>
      </c>
    </row>
    <row r="145" spans="1:6" x14ac:dyDescent="0.3">
      <c r="A145" s="164">
        <v>11139</v>
      </c>
      <c r="B145" s="164">
        <v>32</v>
      </c>
      <c r="C145" s="165">
        <v>10</v>
      </c>
      <c r="D145" s="166">
        <v>1</v>
      </c>
      <c r="E145" s="165">
        <f t="shared" si="4"/>
        <v>10</v>
      </c>
      <c r="F145" s="167">
        <f t="shared" si="5"/>
        <v>0</v>
      </c>
    </row>
    <row r="146" spans="1:6" x14ac:dyDescent="0.3">
      <c r="A146" s="164">
        <v>11139</v>
      </c>
      <c r="B146" s="164">
        <v>107</v>
      </c>
      <c r="C146" s="165">
        <v>7</v>
      </c>
      <c r="D146" s="166">
        <v>2</v>
      </c>
      <c r="E146" s="165">
        <f t="shared" si="4"/>
        <v>14</v>
      </c>
      <c r="F146" s="167">
        <f t="shared" si="5"/>
        <v>7</v>
      </c>
    </row>
    <row r="147" spans="1:6" x14ac:dyDescent="0.3">
      <c r="A147" s="164">
        <v>11140</v>
      </c>
      <c r="B147" s="164">
        <v>144</v>
      </c>
      <c r="C147" s="165">
        <v>26.95</v>
      </c>
      <c r="D147" s="166">
        <v>1</v>
      </c>
      <c r="E147" s="165">
        <f t="shared" si="4"/>
        <v>26.95</v>
      </c>
      <c r="F147" s="167">
        <f t="shared" si="5"/>
        <v>0</v>
      </c>
    </row>
    <row r="148" spans="1:6" x14ac:dyDescent="0.3">
      <c r="A148" s="164">
        <v>11141</v>
      </c>
      <c r="B148" s="164">
        <v>153</v>
      </c>
      <c r="C148" s="165">
        <v>5.95</v>
      </c>
      <c r="D148" s="166">
        <v>2</v>
      </c>
      <c r="E148" s="165">
        <f t="shared" si="4"/>
        <v>11.9</v>
      </c>
      <c r="F148" s="167">
        <f t="shared" si="5"/>
        <v>5.95</v>
      </c>
    </row>
    <row r="149" spans="1:6" x14ac:dyDescent="0.3">
      <c r="A149" s="164">
        <v>11142</v>
      </c>
      <c r="B149" s="164">
        <v>161</v>
      </c>
      <c r="C149" s="165">
        <v>16.95</v>
      </c>
      <c r="D149" s="166">
        <v>1</v>
      </c>
      <c r="E149" s="165">
        <f t="shared" si="4"/>
        <v>16.95</v>
      </c>
      <c r="F149" s="167">
        <f t="shared" si="5"/>
        <v>0</v>
      </c>
    </row>
    <row r="150" spans="1:6" x14ac:dyDescent="0.3">
      <c r="A150" s="164">
        <v>11143</v>
      </c>
      <c r="B150" s="164">
        <v>25</v>
      </c>
      <c r="C150" s="165">
        <v>9.9499999999999993</v>
      </c>
      <c r="D150" s="166">
        <v>1</v>
      </c>
      <c r="E150" s="165">
        <f t="shared" si="4"/>
        <v>9.9499999999999993</v>
      </c>
      <c r="F150" s="167">
        <f t="shared" si="5"/>
        <v>0</v>
      </c>
    </row>
    <row r="151" spans="1:6" x14ac:dyDescent="0.3">
      <c r="A151" s="164">
        <v>11143</v>
      </c>
      <c r="B151" s="164">
        <v>74</v>
      </c>
      <c r="C151" s="165">
        <v>17.45</v>
      </c>
      <c r="D151" s="166">
        <v>1</v>
      </c>
      <c r="E151" s="165">
        <f t="shared" si="4"/>
        <v>17.45</v>
      </c>
      <c r="F151" s="167">
        <f t="shared" si="5"/>
        <v>0</v>
      </c>
    </row>
    <row r="152" spans="1:6" x14ac:dyDescent="0.3">
      <c r="A152" s="164">
        <v>11143</v>
      </c>
      <c r="B152" s="164">
        <v>110</v>
      </c>
      <c r="C152" s="165">
        <v>4.5</v>
      </c>
      <c r="D152" s="166">
        <v>1</v>
      </c>
      <c r="E152" s="165">
        <f t="shared" si="4"/>
        <v>4.5</v>
      </c>
      <c r="F152" s="167">
        <f t="shared" si="5"/>
        <v>0</v>
      </c>
    </row>
    <row r="153" spans="1:6" x14ac:dyDescent="0.3">
      <c r="A153" s="164">
        <v>11143</v>
      </c>
      <c r="B153" s="164">
        <v>166</v>
      </c>
      <c r="C153" s="165">
        <v>3.95</v>
      </c>
      <c r="D153" s="166">
        <v>12</v>
      </c>
      <c r="E153" s="165">
        <f t="shared" si="4"/>
        <v>47.400000000000006</v>
      </c>
      <c r="F153" s="167">
        <f t="shared" si="5"/>
        <v>43.45</v>
      </c>
    </row>
    <row r="154" spans="1:6" x14ac:dyDescent="0.3">
      <c r="A154" s="164">
        <v>11144</v>
      </c>
      <c r="B154" s="164">
        <v>31</v>
      </c>
      <c r="C154" s="165">
        <v>10</v>
      </c>
      <c r="D154" s="166">
        <v>3</v>
      </c>
      <c r="E154" s="165">
        <f t="shared" si="4"/>
        <v>30</v>
      </c>
      <c r="F154" s="167">
        <f t="shared" si="5"/>
        <v>20</v>
      </c>
    </row>
    <row r="155" spans="1:6" x14ac:dyDescent="0.3">
      <c r="A155" s="164">
        <v>11145</v>
      </c>
      <c r="B155" s="164">
        <v>68</v>
      </c>
      <c r="C155" s="165">
        <v>30.95</v>
      </c>
      <c r="D155" s="166">
        <v>1</v>
      </c>
      <c r="E155" s="165">
        <f t="shared" si="4"/>
        <v>30.95</v>
      </c>
      <c r="F155" s="167">
        <f t="shared" si="5"/>
        <v>0</v>
      </c>
    </row>
    <row r="156" spans="1:6" x14ac:dyDescent="0.3">
      <c r="A156" s="164">
        <v>11145</v>
      </c>
      <c r="B156" s="164">
        <v>70</v>
      </c>
      <c r="C156" s="165">
        <v>89</v>
      </c>
      <c r="D156" s="166">
        <v>1</v>
      </c>
      <c r="E156" s="165">
        <f t="shared" si="4"/>
        <v>89</v>
      </c>
      <c r="F156" s="167">
        <f t="shared" si="5"/>
        <v>0</v>
      </c>
    </row>
    <row r="157" spans="1:6" x14ac:dyDescent="0.3">
      <c r="A157" s="164">
        <v>11145</v>
      </c>
      <c r="B157" s="164">
        <v>80</v>
      </c>
      <c r="C157" s="165">
        <v>29.95</v>
      </c>
      <c r="D157" s="166">
        <v>1</v>
      </c>
      <c r="E157" s="165">
        <f t="shared" si="4"/>
        <v>29.95</v>
      </c>
      <c r="F157" s="167">
        <f t="shared" si="5"/>
        <v>0</v>
      </c>
    </row>
    <row r="158" spans="1:6" x14ac:dyDescent="0.3">
      <c r="A158" s="164">
        <v>11145</v>
      </c>
      <c r="B158" s="164">
        <v>89</v>
      </c>
      <c r="C158" s="165">
        <v>25.5</v>
      </c>
      <c r="D158" s="166">
        <v>1</v>
      </c>
      <c r="E158" s="165">
        <f t="shared" si="4"/>
        <v>25.5</v>
      </c>
      <c r="F158" s="167">
        <f t="shared" si="5"/>
        <v>0</v>
      </c>
    </row>
    <row r="159" spans="1:6" x14ac:dyDescent="0.3">
      <c r="A159" s="164">
        <v>11146</v>
      </c>
      <c r="B159" s="164">
        <v>49</v>
      </c>
      <c r="C159" s="165">
        <v>6.25</v>
      </c>
      <c r="D159" s="166">
        <v>4</v>
      </c>
      <c r="E159" s="165">
        <f t="shared" si="4"/>
        <v>25</v>
      </c>
      <c r="F159" s="167">
        <f t="shared" si="5"/>
        <v>18.75</v>
      </c>
    </row>
    <row r="160" spans="1:6" x14ac:dyDescent="0.3">
      <c r="A160" s="164">
        <v>11147</v>
      </c>
      <c r="B160" s="164">
        <v>5</v>
      </c>
      <c r="C160" s="165">
        <v>18</v>
      </c>
      <c r="D160" s="166">
        <v>1</v>
      </c>
      <c r="E160" s="165">
        <f t="shared" si="4"/>
        <v>18</v>
      </c>
      <c r="F160" s="167">
        <f t="shared" si="5"/>
        <v>0</v>
      </c>
    </row>
    <row r="161" spans="1:6" x14ac:dyDescent="0.3">
      <c r="A161" s="164">
        <v>11147</v>
      </c>
      <c r="B161" s="164">
        <v>80</v>
      </c>
      <c r="C161" s="165">
        <v>29.95</v>
      </c>
      <c r="D161" s="166">
        <v>1</v>
      </c>
      <c r="E161" s="165">
        <f t="shared" si="4"/>
        <v>29.95</v>
      </c>
      <c r="F161" s="167">
        <f t="shared" si="5"/>
        <v>0</v>
      </c>
    </row>
    <row r="162" spans="1:6" x14ac:dyDescent="0.3">
      <c r="A162" s="164">
        <v>11147</v>
      </c>
      <c r="B162" s="164">
        <v>145</v>
      </c>
      <c r="C162" s="165">
        <v>4.95</v>
      </c>
      <c r="D162" s="166">
        <v>1</v>
      </c>
      <c r="E162" s="165">
        <f t="shared" si="4"/>
        <v>4.95</v>
      </c>
      <c r="F162" s="167">
        <f t="shared" si="5"/>
        <v>0</v>
      </c>
    </row>
    <row r="163" spans="1:6" x14ac:dyDescent="0.3">
      <c r="A163" s="164">
        <v>11148</v>
      </c>
      <c r="B163" s="164">
        <v>4</v>
      </c>
      <c r="C163" s="165">
        <v>4.5</v>
      </c>
      <c r="D163" s="166">
        <v>1</v>
      </c>
      <c r="E163" s="165">
        <f t="shared" si="4"/>
        <v>4.5</v>
      </c>
      <c r="F163" s="167">
        <f t="shared" si="5"/>
        <v>0</v>
      </c>
    </row>
    <row r="164" spans="1:6" x14ac:dyDescent="0.3">
      <c r="A164" s="164">
        <v>11148</v>
      </c>
      <c r="B164" s="164">
        <v>38</v>
      </c>
      <c r="C164" s="165">
        <v>12</v>
      </c>
      <c r="D164" s="166">
        <v>1</v>
      </c>
      <c r="E164" s="165">
        <f t="shared" si="4"/>
        <v>12</v>
      </c>
      <c r="F164" s="167">
        <f t="shared" si="5"/>
        <v>0</v>
      </c>
    </row>
    <row r="165" spans="1:6" x14ac:dyDescent="0.3">
      <c r="A165" s="164">
        <v>11148</v>
      </c>
      <c r="B165" s="164">
        <v>92</v>
      </c>
      <c r="C165" s="165">
        <v>18.95</v>
      </c>
      <c r="D165" s="166">
        <v>1</v>
      </c>
      <c r="E165" s="165">
        <f t="shared" si="4"/>
        <v>18.95</v>
      </c>
      <c r="F165" s="167">
        <f t="shared" si="5"/>
        <v>0</v>
      </c>
    </row>
    <row r="166" spans="1:6" x14ac:dyDescent="0.3">
      <c r="A166" s="164">
        <v>11148</v>
      </c>
      <c r="B166" s="164">
        <v>128</v>
      </c>
      <c r="C166" s="165">
        <v>32</v>
      </c>
      <c r="D166" s="166">
        <v>1</v>
      </c>
      <c r="E166" s="165">
        <f t="shared" si="4"/>
        <v>32</v>
      </c>
      <c r="F166" s="167">
        <f t="shared" si="5"/>
        <v>0</v>
      </c>
    </row>
    <row r="167" spans="1:6" x14ac:dyDescent="0.3">
      <c r="A167" s="164">
        <v>11149</v>
      </c>
      <c r="B167" s="164">
        <v>74</v>
      </c>
      <c r="C167" s="165">
        <v>17.45</v>
      </c>
      <c r="D167" s="166">
        <v>1</v>
      </c>
      <c r="E167" s="165">
        <f t="shared" si="4"/>
        <v>17.45</v>
      </c>
      <c r="F167" s="167">
        <f t="shared" si="5"/>
        <v>0</v>
      </c>
    </row>
    <row r="168" spans="1:6" x14ac:dyDescent="0.3">
      <c r="A168" s="164">
        <v>11149</v>
      </c>
      <c r="B168" s="164">
        <v>94</v>
      </c>
      <c r="C168" s="165">
        <v>125</v>
      </c>
      <c r="D168" s="166">
        <v>1</v>
      </c>
      <c r="E168" s="165">
        <f t="shared" si="4"/>
        <v>125</v>
      </c>
      <c r="F168" s="167">
        <f t="shared" si="5"/>
        <v>0</v>
      </c>
    </row>
    <row r="169" spans="1:6" x14ac:dyDescent="0.3">
      <c r="A169" s="164">
        <v>11149</v>
      </c>
      <c r="B169" s="164">
        <v>97</v>
      </c>
      <c r="C169" s="165">
        <v>2.75</v>
      </c>
      <c r="D169" s="166">
        <v>6</v>
      </c>
      <c r="E169" s="165">
        <f t="shared" si="4"/>
        <v>16.5</v>
      </c>
      <c r="F169" s="167">
        <f t="shared" si="5"/>
        <v>13.75</v>
      </c>
    </row>
    <row r="170" spans="1:6" x14ac:dyDescent="0.3">
      <c r="A170" s="164">
        <v>11149</v>
      </c>
      <c r="B170" s="164">
        <v>100</v>
      </c>
      <c r="C170" s="165">
        <v>9.9499999999999993</v>
      </c>
      <c r="D170" s="166">
        <v>1</v>
      </c>
      <c r="E170" s="165">
        <f t="shared" si="4"/>
        <v>9.9499999999999993</v>
      </c>
      <c r="F170" s="167">
        <f t="shared" si="5"/>
        <v>0</v>
      </c>
    </row>
    <row r="171" spans="1:6" x14ac:dyDescent="0.3">
      <c r="A171" s="164">
        <v>11149</v>
      </c>
      <c r="B171" s="164">
        <v>119</v>
      </c>
      <c r="C171" s="165">
        <v>5.5</v>
      </c>
      <c r="D171" s="166">
        <v>1</v>
      </c>
      <c r="E171" s="165">
        <f t="shared" si="4"/>
        <v>5.5</v>
      </c>
      <c r="F171" s="167">
        <f t="shared" si="5"/>
        <v>0</v>
      </c>
    </row>
    <row r="172" spans="1:6" x14ac:dyDescent="0.3">
      <c r="A172" s="164">
        <v>11150</v>
      </c>
      <c r="B172" s="164">
        <v>123</v>
      </c>
      <c r="C172" s="165">
        <v>4.5</v>
      </c>
      <c r="D172" s="166">
        <v>1</v>
      </c>
      <c r="E172" s="165">
        <f t="shared" si="4"/>
        <v>4.5</v>
      </c>
      <c r="F172" s="167">
        <f t="shared" si="5"/>
        <v>0</v>
      </c>
    </row>
    <row r="173" spans="1:6" x14ac:dyDescent="0.3">
      <c r="A173" s="164">
        <v>11150</v>
      </c>
      <c r="B173" s="164">
        <v>138</v>
      </c>
      <c r="C173" s="165">
        <v>10.5</v>
      </c>
      <c r="D173" s="166">
        <v>6</v>
      </c>
      <c r="E173" s="165">
        <f t="shared" si="4"/>
        <v>63</v>
      </c>
      <c r="F173" s="167">
        <f t="shared" si="5"/>
        <v>52.5</v>
      </c>
    </row>
    <row r="174" spans="1:6" x14ac:dyDescent="0.3">
      <c r="A174" s="164">
        <v>11150</v>
      </c>
      <c r="B174" s="164">
        <v>156</v>
      </c>
      <c r="C174" s="165">
        <v>6.95</v>
      </c>
      <c r="D174" s="166">
        <v>1</v>
      </c>
      <c r="E174" s="165">
        <f t="shared" si="4"/>
        <v>6.95</v>
      </c>
      <c r="F174" s="167">
        <f t="shared" si="5"/>
        <v>0</v>
      </c>
    </row>
    <row r="175" spans="1:6" x14ac:dyDescent="0.3">
      <c r="A175" s="164">
        <v>11151</v>
      </c>
      <c r="B175" s="164">
        <v>79</v>
      </c>
      <c r="C175" s="165">
        <v>8.75</v>
      </c>
      <c r="D175" s="166">
        <v>1</v>
      </c>
      <c r="E175" s="165">
        <f t="shared" si="4"/>
        <v>8.75</v>
      </c>
      <c r="F175" s="167">
        <f t="shared" si="5"/>
        <v>0</v>
      </c>
    </row>
    <row r="176" spans="1:6" x14ac:dyDescent="0.3">
      <c r="A176" s="164">
        <v>11151</v>
      </c>
      <c r="B176" s="164">
        <v>82</v>
      </c>
      <c r="C176" s="165">
        <v>9.9499999999999993</v>
      </c>
      <c r="D176" s="166">
        <v>1</v>
      </c>
      <c r="E176" s="165">
        <f t="shared" si="4"/>
        <v>9.9499999999999993</v>
      </c>
      <c r="F176" s="167">
        <f t="shared" si="5"/>
        <v>0</v>
      </c>
    </row>
    <row r="177" spans="1:6" x14ac:dyDescent="0.3">
      <c r="A177" s="164">
        <v>11151</v>
      </c>
      <c r="B177" s="164">
        <v>136</v>
      </c>
      <c r="C177" s="165">
        <v>12.95</v>
      </c>
      <c r="D177" s="166">
        <v>12</v>
      </c>
      <c r="E177" s="165">
        <f t="shared" si="4"/>
        <v>155.39999999999998</v>
      </c>
      <c r="F177" s="167">
        <f t="shared" si="5"/>
        <v>142.44999999999999</v>
      </c>
    </row>
    <row r="178" spans="1:6" x14ac:dyDescent="0.3">
      <c r="A178" s="164">
        <v>11151</v>
      </c>
      <c r="B178" s="164">
        <v>157</v>
      </c>
      <c r="C178" s="165">
        <v>2.95</v>
      </c>
      <c r="D178" s="166">
        <v>1</v>
      </c>
      <c r="E178" s="165">
        <f t="shared" si="4"/>
        <v>2.95</v>
      </c>
      <c r="F178" s="167">
        <f t="shared" si="5"/>
        <v>0</v>
      </c>
    </row>
    <row r="179" spans="1:6" x14ac:dyDescent="0.3">
      <c r="A179" s="164">
        <v>11151</v>
      </c>
      <c r="B179" s="164">
        <v>169</v>
      </c>
      <c r="C179" s="165">
        <v>2.95</v>
      </c>
      <c r="D179" s="166">
        <v>1</v>
      </c>
      <c r="E179" s="165">
        <f t="shared" si="4"/>
        <v>2.95</v>
      </c>
      <c r="F179" s="167">
        <f t="shared" si="5"/>
        <v>0</v>
      </c>
    </row>
    <row r="180" spans="1:6" x14ac:dyDescent="0.3">
      <c r="A180" s="164">
        <v>11152</v>
      </c>
      <c r="B180" s="164">
        <v>3</v>
      </c>
      <c r="C180" s="165">
        <v>58</v>
      </c>
      <c r="D180" s="166">
        <v>1</v>
      </c>
      <c r="E180" s="165">
        <f t="shared" si="4"/>
        <v>58</v>
      </c>
      <c r="F180" s="167">
        <f t="shared" si="5"/>
        <v>0</v>
      </c>
    </row>
    <row r="181" spans="1:6" x14ac:dyDescent="0.3">
      <c r="A181" s="164">
        <v>11152</v>
      </c>
      <c r="B181" s="164">
        <v>8</v>
      </c>
      <c r="C181" s="165">
        <v>19.95</v>
      </c>
      <c r="D181" s="166">
        <v>1</v>
      </c>
      <c r="E181" s="165">
        <f t="shared" si="4"/>
        <v>19.95</v>
      </c>
      <c r="F181" s="167">
        <f t="shared" si="5"/>
        <v>0</v>
      </c>
    </row>
    <row r="182" spans="1:6" x14ac:dyDescent="0.3">
      <c r="A182" s="164">
        <v>11152</v>
      </c>
      <c r="B182" s="164">
        <v>80</v>
      </c>
      <c r="C182" s="165">
        <v>29.95</v>
      </c>
      <c r="D182" s="166">
        <v>1</v>
      </c>
      <c r="E182" s="165">
        <f t="shared" si="4"/>
        <v>29.95</v>
      </c>
      <c r="F182" s="167">
        <f t="shared" si="5"/>
        <v>0</v>
      </c>
    </row>
    <row r="183" spans="1:6" x14ac:dyDescent="0.3">
      <c r="A183" s="164">
        <v>11152</v>
      </c>
      <c r="B183" s="164">
        <v>81</v>
      </c>
      <c r="C183" s="165">
        <v>14.95</v>
      </c>
      <c r="D183" s="166">
        <v>1</v>
      </c>
      <c r="E183" s="165">
        <f t="shared" si="4"/>
        <v>14.95</v>
      </c>
      <c r="F183" s="167">
        <f t="shared" si="5"/>
        <v>0</v>
      </c>
    </row>
    <row r="184" spans="1:6" x14ac:dyDescent="0.3">
      <c r="A184" s="164">
        <v>11152</v>
      </c>
      <c r="B184" s="164">
        <v>93</v>
      </c>
      <c r="C184" s="165">
        <v>21.5</v>
      </c>
      <c r="D184" s="166">
        <v>1</v>
      </c>
      <c r="E184" s="165">
        <f t="shared" si="4"/>
        <v>21.5</v>
      </c>
      <c r="F184" s="167">
        <f t="shared" si="5"/>
        <v>0</v>
      </c>
    </row>
    <row r="185" spans="1:6" x14ac:dyDescent="0.3">
      <c r="A185" s="164">
        <v>11152</v>
      </c>
      <c r="B185" s="164">
        <v>160</v>
      </c>
      <c r="C185" s="165">
        <v>14.95</v>
      </c>
      <c r="D185" s="166">
        <v>1</v>
      </c>
      <c r="E185" s="165">
        <f t="shared" si="4"/>
        <v>14.95</v>
      </c>
      <c r="F185" s="167">
        <f t="shared" si="5"/>
        <v>0</v>
      </c>
    </row>
    <row r="186" spans="1:6" x14ac:dyDescent="0.3">
      <c r="A186" s="164">
        <v>11152</v>
      </c>
      <c r="B186" s="164">
        <v>162</v>
      </c>
      <c r="C186" s="165">
        <v>6.95</v>
      </c>
      <c r="D186" s="166">
        <v>3</v>
      </c>
      <c r="E186" s="165">
        <f t="shared" si="4"/>
        <v>20.85</v>
      </c>
      <c r="F186" s="167">
        <f t="shared" si="5"/>
        <v>13.900000000000002</v>
      </c>
    </row>
    <row r="187" spans="1:6" x14ac:dyDescent="0.3">
      <c r="A187" s="164">
        <v>11152</v>
      </c>
      <c r="B187" s="164">
        <v>171</v>
      </c>
      <c r="C187" s="165">
        <v>2.95</v>
      </c>
      <c r="D187" s="166">
        <v>1</v>
      </c>
      <c r="E187" s="165">
        <f t="shared" si="4"/>
        <v>2.95</v>
      </c>
      <c r="F187" s="167">
        <f t="shared" si="5"/>
        <v>0</v>
      </c>
    </row>
    <row r="188" spans="1:6" x14ac:dyDescent="0.3">
      <c r="A188" s="164">
        <v>11153</v>
      </c>
      <c r="B188" s="164">
        <v>30</v>
      </c>
      <c r="C188" s="165">
        <v>24</v>
      </c>
      <c r="D188" s="166">
        <v>1</v>
      </c>
      <c r="E188" s="165">
        <f t="shared" si="4"/>
        <v>24</v>
      </c>
      <c r="F188" s="167">
        <f t="shared" si="5"/>
        <v>0</v>
      </c>
    </row>
    <row r="189" spans="1:6" x14ac:dyDescent="0.3">
      <c r="A189" s="164">
        <v>11153</v>
      </c>
      <c r="B189" s="164">
        <v>36</v>
      </c>
      <c r="C189" s="165">
        <v>18.75</v>
      </c>
      <c r="D189" s="166">
        <v>1</v>
      </c>
      <c r="E189" s="165">
        <f t="shared" si="4"/>
        <v>18.75</v>
      </c>
      <c r="F189" s="167">
        <f t="shared" si="5"/>
        <v>0</v>
      </c>
    </row>
    <row r="190" spans="1:6" x14ac:dyDescent="0.3">
      <c r="A190" s="164">
        <v>11153</v>
      </c>
      <c r="B190" s="164">
        <v>37</v>
      </c>
      <c r="C190" s="165">
        <v>27</v>
      </c>
      <c r="D190" s="166">
        <v>1</v>
      </c>
      <c r="E190" s="165">
        <f t="shared" si="4"/>
        <v>27</v>
      </c>
      <c r="F190" s="167">
        <f t="shared" si="5"/>
        <v>0</v>
      </c>
    </row>
    <row r="191" spans="1:6" x14ac:dyDescent="0.3">
      <c r="A191" s="164">
        <v>11154</v>
      </c>
      <c r="B191" s="164">
        <v>132</v>
      </c>
      <c r="C191" s="165">
        <v>15.95</v>
      </c>
      <c r="D191" s="166">
        <v>3</v>
      </c>
      <c r="E191" s="165">
        <f t="shared" si="4"/>
        <v>47.849999999999994</v>
      </c>
      <c r="F191" s="167">
        <f t="shared" si="5"/>
        <v>31.899999999999995</v>
      </c>
    </row>
    <row r="192" spans="1:6" x14ac:dyDescent="0.3">
      <c r="A192" s="164">
        <v>11155</v>
      </c>
      <c r="B192" s="164">
        <v>35</v>
      </c>
      <c r="C192" s="165">
        <v>22</v>
      </c>
      <c r="D192" s="166">
        <v>1</v>
      </c>
      <c r="E192" s="165">
        <f t="shared" si="4"/>
        <v>22</v>
      </c>
      <c r="F192" s="167">
        <f t="shared" si="5"/>
        <v>0</v>
      </c>
    </row>
    <row r="193" spans="1:6" x14ac:dyDescent="0.3">
      <c r="A193" s="164">
        <v>11155</v>
      </c>
      <c r="B193" s="164">
        <v>36</v>
      </c>
      <c r="C193" s="165">
        <v>18.75</v>
      </c>
      <c r="D193" s="166">
        <v>3</v>
      </c>
      <c r="E193" s="165">
        <f t="shared" si="4"/>
        <v>56.25</v>
      </c>
      <c r="F193" s="167">
        <f t="shared" si="5"/>
        <v>37.5</v>
      </c>
    </row>
    <row r="194" spans="1:6" x14ac:dyDescent="0.3">
      <c r="A194" s="164">
        <v>11155</v>
      </c>
      <c r="B194" s="164">
        <v>87</v>
      </c>
      <c r="C194" s="165">
        <v>49.5</v>
      </c>
      <c r="D194" s="166">
        <v>1</v>
      </c>
      <c r="E194" s="165">
        <f t="shared" si="4"/>
        <v>49.5</v>
      </c>
      <c r="F194" s="167">
        <f t="shared" si="5"/>
        <v>0</v>
      </c>
    </row>
    <row r="195" spans="1:6" x14ac:dyDescent="0.3">
      <c r="A195" s="164">
        <v>11155</v>
      </c>
      <c r="B195" s="164">
        <v>108</v>
      </c>
      <c r="C195" s="165">
        <v>4.5</v>
      </c>
      <c r="D195" s="166">
        <v>1</v>
      </c>
      <c r="E195" s="165">
        <f t="shared" si="4"/>
        <v>4.5</v>
      </c>
      <c r="F195" s="167">
        <f t="shared" si="5"/>
        <v>0</v>
      </c>
    </row>
    <row r="196" spans="1:6" x14ac:dyDescent="0.3">
      <c r="A196" s="164">
        <v>11155</v>
      </c>
      <c r="B196" s="164">
        <v>128</v>
      </c>
      <c r="C196" s="165">
        <v>32</v>
      </c>
      <c r="D196" s="166">
        <v>1</v>
      </c>
      <c r="E196" s="165">
        <f t="shared" si="4"/>
        <v>32</v>
      </c>
      <c r="F196" s="167">
        <f t="shared" si="5"/>
        <v>0</v>
      </c>
    </row>
    <row r="197" spans="1:6" x14ac:dyDescent="0.3">
      <c r="A197" s="164">
        <v>11155</v>
      </c>
      <c r="B197" s="164">
        <v>134</v>
      </c>
      <c r="C197" s="165">
        <v>8.9499999999999993</v>
      </c>
      <c r="D197" s="166">
        <v>1</v>
      </c>
      <c r="E197" s="165">
        <f t="shared" si="4"/>
        <v>8.9499999999999993</v>
      </c>
      <c r="F197" s="167">
        <f t="shared" si="5"/>
        <v>0</v>
      </c>
    </row>
    <row r="198" spans="1:6" x14ac:dyDescent="0.3">
      <c r="A198" s="164">
        <v>11156</v>
      </c>
      <c r="B198" s="164">
        <v>76</v>
      </c>
      <c r="C198" s="165">
        <v>9.9499999999999993</v>
      </c>
      <c r="D198" s="166">
        <v>1</v>
      </c>
      <c r="E198" s="165">
        <f t="shared" si="4"/>
        <v>9.9499999999999993</v>
      </c>
      <c r="F198" s="167">
        <f t="shared" si="5"/>
        <v>0</v>
      </c>
    </row>
    <row r="199" spans="1:6" x14ac:dyDescent="0.3">
      <c r="A199" s="164">
        <v>11156</v>
      </c>
      <c r="B199" s="164">
        <v>104</v>
      </c>
      <c r="C199" s="165">
        <v>7</v>
      </c>
      <c r="D199" s="166">
        <v>1</v>
      </c>
      <c r="E199" s="165">
        <f t="shared" si="4"/>
        <v>7</v>
      </c>
      <c r="F199" s="167">
        <f t="shared" si="5"/>
        <v>0</v>
      </c>
    </row>
    <row r="200" spans="1:6" x14ac:dyDescent="0.3">
      <c r="A200" s="164">
        <v>11156</v>
      </c>
      <c r="B200" s="164">
        <v>106</v>
      </c>
      <c r="C200" s="165">
        <v>6.95</v>
      </c>
      <c r="D200" s="166">
        <v>1</v>
      </c>
      <c r="E200" s="165">
        <f t="shared" si="4"/>
        <v>6.95</v>
      </c>
      <c r="F200" s="167">
        <f t="shared" si="5"/>
        <v>0</v>
      </c>
    </row>
    <row r="201" spans="1:6" x14ac:dyDescent="0.3">
      <c r="A201" s="164">
        <v>11157</v>
      </c>
      <c r="B201" s="164">
        <v>64</v>
      </c>
      <c r="C201" s="165">
        <v>34</v>
      </c>
      <c r="D201" s="166">
        <v>1</v>
      </c>
      <c r="E201" s="165">
        <f t="shared" si="4"/>
        <v>34</v>
      </c>
      <c r="F201" s="167">
        <f t="shared" si="5"/>
        <v>0</v>
      </c>
    </row>
    <row r="202" spans="1:6" x14ac:dyDescent="0.3">
      <c r="A202" s="164">
        <v>11158</v>
      </c>
      <c r="B202" s="164">
        <v>71</v>
      </c>
      <c r="C202" s="165">
        <v>29.95</v>
      </c>
      <c r="D202" s="166">
        <v>1</v>
      </c>
      <c r="E202" s="165">
        <f t="shared" si="4"/>
        <v>29.95</v>
      </c>
      <c r="F202" s="167">
        <f t="shared" si="5"/>
        <v>0</v>
      </c>
    </row>
    <row r="203" spans="1:6" x14ac:dyDescent="0.3">
      <c r="A203" s="164">
        <v>11159</v>
      </c>
      <c r="B203" s="164">
        <v>6</v>
      </c>
      <c r="C203" s="165">
        <v>14.75</v>
      </c>
      <c r="D203" s="166">
        <v>3</v>
      </c>
      <c r="E203" s="165">
        <f t="shared" ref="E203:E222" si="6">SUM(C203*D203)</f>
        <v>44.25</v>
      </c>
      <c r="F203" s="167">
        <f t="shared" ref="F203:F222" si="7">E203-C203</f>
        <v>29.5</v>
      </c>
    </row>
    <row r="204" spans="1:6" x14ac:dyDescent="0.3">
      <c r="A204" s="164">
        <v>11159</v>
      </c>
      <c r="B204" s="164">
        <v>63</v>
      </c>
      <c r="C204" s="165">
        <v>70</v>
      </c>
      <c r="D204" s="166">
        <v>1</v>
      </c>
      <c r="E204" s="165">
        <f t="shared" si="6"/>
        <v>70</v>
      </c>
      <c r="F204" s="167">
        <f t="shared" si="7"/>
        <v>0</v>
      </c>
    </row>
    <row r="205" spans="1:6" x14ac:dyDescent="0.3">
      <c r="A205" s="164">
        <v>11160</v>
      </c>
      <c r="B205" s="164">
        <v>70</v>
      </c>
      <c r="C205" s="165">
        <v>89</v>
      </c>
      <c r="D205" s="166">
        <v>1</v>
      </c>
      <c r="E205" s="165">
        <f t="shared" si="6"/>
        <v>89</v>
      </c>
      <c r="F205" s="167">
        <f t="shared" si="7"/>
        <v>0</v>
      </c>
    </row>
    <row r="206" spans="1:6" x14ac:dyDescent="0.3">
      <c r="A206" s="164">
        <v>11160</v>
      </c>
      <c r="B206" s="164">
        <v>71</v>
      </c>
      <c r="C206" s="165">
        <v>29.95</v>
      </c>
      <c r="D206" s="166">
        <v>1</v>
      </c>
      <c r="E206" s="165">
        <f t="shared" si="6"/>
        <v>29.95</v>
      </c>
      <c r="F206" s="167">
        <f t="shared" si="7"/>
        <v>0</v>
      </c>
    </row>
    <row r="207" spans="1:6" x14ac:dyDescent="0.3">
      <c r="A207" s="164">
        <v>11160</v>
      </c>
      <c r="B207" s="164">
        <v>94</v>
      </c>
      <c r="C207" s="165">
        <v>125</v>
      </c>
      <c r="D207" s="166">
        <v>1</v>
      </c>
      <c r="E207" s="165">
        <f t="shared" si="6"/>
        <v>125</v>
      </c>
      <c r="F207" s="167">
        <f t="shared" si="7"/>
        <v>0</v>
      </c>
    </row>
    <row r="208" spans="1:6" x14ac:dyDescent="0.3">
      <c r="A208" s="164">
        <v>11160</v>
      </c>
      <c r="B208" s="164">
        <v>171</v>
      </c>
      <c r="C208" s="165">
        <v>2.95</v>
      </c>
      <c r="D208" s="166">
        <v>1</v>
      </c>
      <c r="E208" s="165">
        <f t="shared" si="6"/>
        <v>2.95</v>
      </c>
      <c r="F208" s="167">
        <f t="shared" si="7"/>
        <v>0</v>
      </c>
    </row>
    <row r="209" spans="1:6" x14ac:dyDescent="0.3">
      <c r="A209" s="164">
        <v>11161</v>
      </c>
      <c r="B209" s="164">
        <v>12</v>
      </c>
      <c r="C209" s="165">
        <v>12.95</v>
      </c>
      <c r="D209" s="166">
        <v>6</v>
      </c>
      <c r="E209" s="165">
        <f t="shared" si="6"/>
        <v>77.699999999999989</v>
      </c>
      <c r="F209" s="167">
        <f t="shared" si="7"/>
        <v>64.749999999999986</v>
      </c>
    </row>
    <row r="210" spans="1:6" x14ac:dyDescent="0.3">
      <c r="A210" s="164">
        <v>11161</v>
      </c>
      <c r="B210" s="164">
        <v>25</v>
      </c>
      <c r="C210" s="165">
        <v>9.9499999999999993</v>
      </c>
      <c r="D210" s="166">
        <v>1</v>
      </c>
      <c r="E210" s="165">
        <f t="shared" si="6"/>
        <v>9.9499999999999993</v>
      </c>
      <c r="F210" s="167">
        <f t="shared" si="7"/>
        <v>0</v>
      </c>
    </row>
    <row r="211" spans="1:6" x14ac:dyDescent="0.3">
      <c r="A211" s="164">
        <v>11161</v>
      </c>
      <c r="B211" s="164">
        <v>55</v>
      </c>
      <c r="C211" s="165">
        <v>9.75</v>
      </c>
      <c r="D211" s="166">
        <v>3</v>
      </c>
      <c r="E211" s="165">
        <f t="shared" si="6"/>
        <v>29.25</v>
      </c>
      <c r="F211" s="167">
        <f t="shared" si="7"/>
        <v>19.5</v>
      </c>
    </row>
    <row r="212" spans="1:6" x14ac:dyDescent="0.3">
      <c r="A212" s="164">
        <v>11161</v>
      </c>
      <c r="B212" s="164">
        <v>74</v>
      </c>
      <c r="C212" s="165">
        <v>17.45</v>
      </c>
      <c r="D212" s="166">
        <v>1</v>
      </c>
      <c r="E212" s="165">
        <f t="shared" si="6"/>
        <v>17.45</v>
      </c>
      <c r="F212" s="167">
        <f t="shared" si="7"/>
        <v>0</v>
      </c>
    </row>
    <row r="213" spans="1:6" x14ac:dyDescent="0.3">
      <c r="A213" s="164">
        <v>11161</v>
      </c>
      <c r="B213" s="164">
        <v>96</v>
      </c>
      <c r="C213" s="165">
        <v>3.25</v>
      </c>
      <c r="D213" s="166">
        <v>5</v>
      </c>
      <c r="E213" s="165">
        <f t="shared" si="6"/>
        <v>16.25</v>
      </c>
      <c r="F213" s="167">
        <f t="shared" si="7"/>
        <v>13</v>
      </c>
    </row>
    <row r="214" spans="1:6" x14ac:dyDescent="0.3">
      <c r="A214" s="164">
        <v>11161</v>
      </c>
      <c r="B214" s="164">
        <v>116</v>
      </c>
      <c r="C214" s="165">
        <v>6.5</v>
      </c>
      <c r="D214" s="166">
        <v>1</v>
      </c>
      <c r="E214" s="165">
        <f t="shared" si="6"/>
        <v>6.5</v>
      </c>
      <c r="F214" s="167">
        <f t="shared" si="7"/>
        <v>0</v>
      </c>
    </row>
    <row r="215" spans="1:6" x14ac:dyDescent="0.3">
      <c r="A215" s="164">
        <v>11162</v>
      </c>
      <c r="B215" s="164">
        <v>140</v>
      </c>
      <c r="C215" s="165">
        <v>60</v>
      </c>
      <c r="D215" s="166">
        <v>1</v>
      </c>
      <c r="E215" s="165">
        <f t="shared" si="6"/>
        <v>60</v>
      </c>
      <c r="F215" s="167">
        <f t="shared" si="7"/>
        <v>0</v>
      </c>
    </row>
    <row r="216" spans="1:6" x14ac:dyDescent="0.3">
      <c r="A216" s="164">
        <v>11163</v>
      </c>
      <c r="B216" s="164">
        <v>43</v>
      </c>
      <c r="C216" s="165">
        <v>20</v>
      </c>
      <c r="D216" s="166">
        <v>4</v>
      </c>
      <c r="E216" s="165">
        <f t="shared" si="6"/>
        <v>80</v>
      </c>
      <c r="F216" s="167">
        <f t="shared" si="7"/>
        <v>60</v>
      </c>
    </row>
    <row r="217" spans="1:6" x14ac:dyDescent="0.3">
      <c r="A217" s="164">
        <v>11164</v>
      </c>
      <c r="B217" s="164">
        <v>17</v>
      </c>
      <c r="C217" s="165">
        <v>5.65</v>
      </c>
      <c r="D217" s="166">
        <v>2</v>
      </c>
      <c r="E217" s="165">
        <f t="shared" si="6"/>
        <v>11.3</v>
      </c>
      <c r="F217" s="167">
        <f t="shared" si="7"/>
        <v>5.65</v>
      </c>
    </row>
    <row r="218" spans="1:6" x14ac:dyDescent="0.3">
      <c r="A218" s="164">
        <v>11164</v>
      </c>
      <c r="B218" s="164">
        <v>20</v>
      </c>
      <c r="C218" s="165">
        <v>4.95</v>
      </c>
      <c r="D218" s="166">
        <v>4</v>
      </c>
      <c r="E218" s="165">
        <f t="shared" si="6"/>
        <v>19.8</v>
      </c>
      <c r="F218" s="167">
        <f t="shared" si="7"/>
        <v>14.850000000000001</v>
      </c>
    </row>
    <row r="219" spans="1:6" x14ac:dyDescent="0.3">
      <c r="A219" s="164">
        <v>11165</v>
      </c>
      <c r="B219" s="164">
        <v>25</v>
      </c>
      <c r="C219" s="165">
        <v>9.9499999999999993</v>
      </c>
      <c r="D219" s="166">
        <v>1</v>
      </c>
      <c r="E219" s="165">
        <f t="shared" si="6"/>
        <v>9.9499999999999993</v>
      </c>
      <c r="F219" s="167">
        <f t="shared" si="7"/>
        <v>0</v>
      </c>
    </row>
    <row r="220" spans="1:6" x14ac:dyDescent="0.3">
      <c r="A220" s="164">
        <v>11165</v>
      </c>
      <c r="B220" s="164">
        <v>82</v>
      </c>
      <c r="C220" s="165">
        <v>9.9499999999999993</v>
      </c>
      <c r="D220" s="166">
        <v>1</v>
      </c>
      <c r="E220" s="165">
        <f t="shared" si="6"/>
        <v>9.9499999999999993</v>
      </c>
      <c r="F220" s="167">
        <f t="shared" si="7"/>
        <v>0</v>
      </c>
    </row>
    <row r="221" spans="1:6" x14ac:dyDescent="0.3">
      <c r="A221" s="164">
        <v>11165</v>
      </c>
      <c r="B221" s="164">
        <v>119</v>
      </c>
      <c r="C221" s="165">
        <v>5.5</v>
      </c>
      <c r="D221" s="166">
        <v>1</v>
      </c>
      <c r="E221" s="165">
        <f t="shared" si="6"/>
        <v>5.5</v>
      </c>
      <c r="F221" s="167">
        <f t="shared" si="7"/>
        <v>0</v>
      </c>
    </row>
    <row r="222" spans="1:6" x14ac:dyDescent="0.3">
      <c r="A222" s="164">
        <v>11165</v>
      </c>
      <c r="B222" s="164">
        <v>158</v>
      </c>
      <c r="C222" s="165">
        <v>3.95</v>
      </c>
      <c r="D222" s="166">
        <v>1</v>
      </c>
      <c r="E222" s="165">
        <f t="shared" si="6"/>
        <v>3.95</v>
      </c>
      <c r="F222" s="167">
        <f t="shared" si="7"/>
        <v>0</v>
      </c>
    </row>
  </sheetData>
  <conditionalFormatting sqref="C10:C22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{4B2A8B16-C3BB-4512-BAC8-EB8E7737B29C}</x14:id>
        </ext>
      </extLst>
    </cfRule>
  </conditionalFormatting>
  <conditionalFormatting sqref="E10:E222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B2A8B16-C3BB-4512-BAC8-EB8E7737B29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C10:C222</xm:sqref>
        </x14:conditionalFormatting>
      </x14:conditionalFormatting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ECE8D-6381-47E4-B2D8-43B1D82F22B8}">
  <sheetPr>
    <pageSetUpPr fitToPage="1"/>
  </sheetPr>
  <dimension ref="A1:L28"/>
  <sheetViews>
    <sheetView showGridLines="0" zoomScale="91" zoomScaleNormal="100" workbookViewId="0"/>
  </sheetViews>
  <sheetFormatPr defaultColWidth="9.1796875" defaultRowHeight="13.5" x14ac:dyDescent="0.3"/>
  <cols>
    <col min="1" max="1" width="12.453125" style="13" customWidth="1"/>
    <col min="2" max="2" width="12" style="13" customWidth="1"/>
    <col min="3" max="3" width="25.26953125" style="13" customWidth="1"/>
    <col min="4" max="10" width="9.7265625" style="13" customWidth="1"/>
    <col min="11" max="11" width="13.81640625" style="13" customWidth="1"/>
    <col min="12" max="16384" width="9.1796875" style="13"/>
  </cols>
  <sheetData>
    <row r="1" spans="1:12" x14ac:dyDescent="0.3">
      <c r="A1" s="11" t="s">
        <v>257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2"/>
    </row>
    <row r="2" spans="1:12" ht="24.5" x14ac:dyDescent="0.45">
      <c r="A2" s="101" t="s">
        <v>191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2"/>
    </row>
    <row r="3" spans="1:12" x14ac:dyDescent="0.3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5.75" customHeight="1" x14ac:dyDescent="0.3">
      <c r="A4" s="14" t="s">
        <v>192</v>
      </c>
      <c r="B4" s="15" t="s">
        <v>193</v>
      </c>
      <c r="C4" s="15"/>
      <c r="D4" s="16" t="s">
        <v>194</v>
      </c>
      <c r="E4" s="15" t="s">
        <v>195</v>
      </c>
      <c r="F4" s="15"/>
      <c r="G4" s="17"/>
      <c r="H4" s="12"/>
      <c r="I4" s="12"/>
      <c r="J4" s="18" t="s">
        <v>196</v>
      </c>
      <c r="K4" s="19">
        <v>40544</v>
      </c>
      <c r="L4" s="12"/>
    </row>
    <row r="5" spans="1:12" ht="15.75" customHeight="1" x14ac:dyDescent="0.3">
      <c r="A5" s="20" t="s">
        <v>197</v>
      </c>
      <c r="B5" s="21">
        <v>8</v>
      </c>
      <c r="C5" s="22"/>
      <c r="D5" s="23" t="s">
        <v>198</v>
      </c>
      <c r="E5" s="24" t="s">
        <v>199</v>
      </c>
      <c r="F5" s="24"/>
      <c r="G5" s="25"/>
      <c r="H5" s="12"/>
      <c r="I5" s="12"/>
      <c r="J5" s="26" t="s">
        <v>200</v>
      </c>
      <c r="K5" s="27">
        <v>40574</v>
      </c>
      <c r="L5" s="12"/>
    </row>
    <row r="6" spans="1:12" ht="15.75" customHeight="1" x14ac:dyDescent="0.3">
      <c r="A6" s="20" t="s">
        <v>201</v>
      </c>
      <c r="B6" s="28" t="s">
        <v>202</v>
      </c>
      <c r="C6" s="28"/>
      <c r="D6" s="29"/>
      <c r="E6" s="30"/>
      <c r="F6" s="30"/>
      <c r="G6" s="25"/>
      <c r="H6" s="12"/>
      <c r="I6" s="12"/>
      <c r="J6" s="12"/>
      <c r="K6" s="12"/>
      <c r="L6" s="12"/>
    </row>
    <row r="7" spans="1:12" x14ac:dyDescent="0.3">
      <c r="A7" s="31"/>
      <c r="B7" s="32"/>
      <c r="C7" s="32"/>
      <c r="D7" s="33"/>
      <c r="E7" s="34"/>
      <c r="F7" s="34"/>
      <c r="G7" s="35"/>
      <c r="H7" s="12"/>
      <c r="I7" s="12"/>
      <c r="J7" s="12"/>
      <c r="K7" s="12"/>
      <c r="L7" s="12"/>
    </row>
    <row r="8" spans="1:12" x14ac:dyDescent="0.3">
      <c r="A8" s="36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</row>
    <row r="9" spans="1:12" s="41" customFormat="1" x14ac:dyDescent="0.35">
      <c r="A9" s="37" t="s">
        <v>203</v>
      </c>
      <c r="B9" s="37" t="s">
        <v>204</v>
      </c>
      <c r="C9" s="38" t="s">
        <v>205</v>
      </c>
      <c r="D9" s="37" t="s">
        <v>206</v>
      </c>
      <c r="E9" s="37" t="s">
        <v>207</v>
      </c>
      <c r="F9" s="37" t="s">
        <v>208</v>
      </c>
      <c r="G9" s="38" t="s">
        <v>209</v>
      </c>
      <c r="H9" s="37" t="s">
        <v>210</v>
      </c>
      <c r="I9" s="37" t="s">
        <v>211</v>
      </c>
      <c r="J9" s="37" t="s">
        <v>212</v>
      </c>
      <c r="K9" s="39" t="s">
        <v>213</v>
      </c>
      <c r="L9" s="40"/>
    </row>
    <row r="10" spans="1:12" x14ac:dyDescent="0.3">
      <c r="A10" s="42">
        <v>43833</v>
      </c>
      <c r="B10" s="43" t="s">
        <v>214</v>
      </c>
      <c r="C10" s="43" t="s">
        <v>215</v>
      </c>
      <c r="D10" s="44">
        <v>247</v>
      </c>
      <c r="E10" s="44">
        <v>537</v>
      </c>
      <c r="F10" s="45">
        <v>32</v>
      </c>
      <c r="G10" s="44">
        <v>194</v>
      </c>
      <c r="H10" s="44"/>
      <c r="I10" s="44">
        <v>85</v>
      </c>
      <c r="J10" s="46">
        <v>15</v>
      </c>
      <c r="K10" s="47">
        <f t="shared" ref="K10:K19" si="0">SUM(D10:J10)</f>
        <v>1110</v>
      </c>
      <c r="L10" s="12"/>
    </row>
    <row r="11" spans="1:12" x14ac:dyDescent="0.3">
      <c r="A11" s="48">
        <v>43841</v>
      </c>
      <c r="B11" s="49" t="s">
        <v>216</v>
      </c>
      <c r="C11" s="49" t="s">
        <v>217</v>
      </c>
      <c r="D11" s="50">
        <v>105</v>
      </c>
      <c r="E11" s="50">
        <v>614</v>
      </c>
      <c r="F11" s="51">
        <v>17</v>
      </c>
      <c r="G11" s="50">
        <v>123</v>
      </c>
      <c r="H11" s="50"/>
      <c r="I11" s="50">
        <v>67</v>
      </c>
      <c r="J11" s="52">
        <v>15</v>
      </c>
      <c r="K11" s="53">
        <f t="shared" si="0"/>
        <v>941</v>
      </c>
      <c r="L11" s="12"/>
    </row>
    <row r="12" spans="1:12" x14ac:dyDescent="0.3">
      <c r="A12" s="48">
        <v>43849</v>
      </c>
      <c r="B12" s="49" t="s">
        <v>218</v>
      </c>
      <c r="C12" s="49" t="s">
        <v>219</v>
      </c>
      <c r="D12" s="50">
        <v>98</v>
      </c>
      <c r="E12" s="50">
        <v>316</v>
      </c>
      <c r="F12" s="51">
        <v>24</v>
      </c>
      <c r="G12" s="50">
        <v>107</v>
      </c>
      <c r="H12" s="50"/>
      <c r="I12" s="50">
        <v>32</v>
      </c>
      <c r="J12" s="52">
        <v>15</v>
      </c>
      <c r="K12" s="53">
        <f t="shared" si="0"/>
        <v>592</v>
      </c>
      <c r="L12" s="12"/>
    </row>
    <row r="13" spans="1:12" x14ac:dyDescent="0.3">
      <c r="A13" s="48"/>
      <c r="B13" s="49"/>
      <c r="C13" s="49"/>
      <c r="D13" s="50"/>
      <c r="E13" s="50"/>
      <c r="F13" s="51"/>
      <c r="G13" s="50"/>
      <c r="H13" s="50"/>
      <c r="I13" s="50"/>
      <c r="J13" s="52"/>
      <c r="K13" s="53">
        <f t="shared" si="0"/>
        <v>0</v>
      </c>
      <c r="L13" s="12"/>
    </row>
    <row r="14" spans="1:12" x14ac:dyDescent="0.3">
      <c r="A14" s="48"/>
      <c r="B14" s="49"/>
      <c r="C14" s="49"/>
      <c r="D14" s="50"/>
      <c r="E14" s="50"/>
      <c r="F14" s="51"/>
      <c r="G14" s="50"/>
      <c r="H14" s="50"/>
      <c r="I14" s="50"/>
      <c r="J14" s="52"/>
      <c r="K14" s="53">
        <f t="shared" si="0"/>
        <v>0</v>
      </c>
      <c r="L14" s="12"/>
    </row>
    <row r="15" spans="1:12" x14ac:dyDescent="0.3">
      <c r="A15" s="48"/>
      <c r="B15" s="49"/>
      <c r="C15" s="49"/>
      <c r="D15" s="50"/>
      <c r="E15" s="50"/>
      <c r="F15" s="51"/>
      <c r="G15" s="50"/>
      <c r="H15" s="50"/>
      <c r="I15" s="50"/>
      <c r="J15" s="52"/>
      <c r="K15" s="53">
        <f t="shared" si="0"/>
        <v>0</v>
      </c>
      <c r="L15" s="12"/>
    </row>
    <row r="16" spans="1:12" x14ac:dyDescent="0.3">
      <c r="A16" s="48"/>
      <c r="B16" s="49"/>
      <c r="C16" s="49"/>
      <c r="D16" s="50"/>
      <c r="E16" s="50"/>
      <c r="F16" s="51"/>
      <c r="G16" s="50"/>
      <c r="H16" s="50"/>
      <c r="I16" s="50"/>
      <c r="J16" s="52"/>
      <c r="K16" s="53">
        <f t="shared" si="0"/>
        <v>0</v>
      </c>
      <c r="L16" s="12"/>
    </row>
    <row r="17" spans="1:12" x14ac:dyDescent="0.3">
      <c r="A17" s="48"/>
      <c r="B17" s="49"/>
      <c r="C17" s="49"/>
      <c r="D17" s="50"/>
      <c r="E17" s="50"/>
      <c r="F17" s="51"/>
      <c r="G17" s="50"/>
      <c r="H17" s="50"/>
      <c r="I17" s="50"/>
      <c r="J17" s="52"/>
      <c r="K17" s="53">
        <f t="shared" si="0"/>
        <v>0</v>
      </c>
      <c r="L17" s="12"/>
    </row>
    <row r="18" spans="1:12" x14ac:dyDescent="0.3">
      <c r="A18" s="48"/>
      <c r="B18" s="49"/>
      <c r="C18" s="49"/>
      <c r="D18" s="50"/>
      <c r="E18" s="50"/>
      <c r="F18" s="51"/>
      <c r="G18" s="50"/>
      <c r="H18" s="50"/>
      <c r="I18" s="50"/>
      <c r="J18" s="52"/>
      <c r="K18" s="53">
        <f t="shared" si="0"/>
        <v>0</v>
      </c>
      <c r="L18" s="12"/>
    </row>
    <row r="19" spans="1:12" x14ac:dyDescent="0.3">
      <c r="A19" s="54"/>
      <c r="B19" s="55"/>
      <c r="C19" s="55"/>
      <c r="D19" s="56"/>
      <c r="E19" s="56"/>
      <c r="F19" s="57"/>
      <c r="G19" s="56"/>
      <c r="H19" s="56"/>
      <c r="I19" s="56"/>
      <c r="J19" s="58"/>
      <c r="K19" s="59">
        <f t="shared" si="0"/>
        <v>0</v>
      </c>
      <c r="L19" s="12"/>
    </row>
    <row r="20" spans="1:12" x14ac:dyDescent="0.3">
      <c r="A20" s="60"/>
      <c r="B20" s="12"/>
      <c r="C20" s="12"/>
      <c r="D20" s="61">
        <f t="shared" ref="D20:J20" si="1">SUM(D10:D19)</f>
        <v>450</v>
      </c>
      <c r="E20" s="61">
        <f t="shared" si="1"/>
        <v>1467</v>
      </c>
      <c r="F20" s="62">
        <f t="shared" si="1"/>
        <v>73</v>
      </c>
      <c r="G20" s="63">
        <f t="shared" si="1"/>
        <v>424</v>
      </c>
      <c r="H20" s="61">
        <f t="shared" si="1"/>
        <v>0</v>
      </c>
      <c r="I20" s="61">
        <f t="shared" si="1"/>
        <v>184</v>
      </c>
      <c r="J20" s="61">
        <f t="shared" si="1"/>
        <v>45</v>
      </c>
      <c r="K20" s="64"/>
      <c r="L20" s="12"/>
    </row>
    <row r="21" spans="1:12" x14ac:dyDescent="0.3">
      <c r="A21" s="12"/>
      <c r="B21" s="12"/>
      <c r="C21" s="12"/>
      <c r="D21" s="12"/>
      <c r="E21" s="12"/>
      <c r="F21" s="12"/>
      <c r="G21" s="12"/>
      <c r="H21" s="12"/>
      <c r="I21" s="102" t="s">
        <v>220</v>
      </c>
      <c r="J21" s="102"/>
      <c r="K21" s="65">
        <f>SUM(K10:K19)</f>
        <v>2643</v>
      </c>
      <c r="L21" s="12"/>
    </row>
    <row r="22" spans="1:12" x14ac:dyDescent="0.3">
      <c r="A22" s="12"/>
      <c r="B22" s="12"/>
      <c r="C22" s="12"/>
      <c r="D22" s="12"/>
      <c r="E22" s="12"/>
      <c r="F22" s="12"/>
      <c r="G22" s="12"/>
      <c r="H22" s="12"/>
      <c r="I22" s="103" t="s">
        <v>221</v>
      </c>
      <c r="J22" s="103"/>
      <c r="K22" s="66"/>
      <c r="L22" s="12"/>
    </row>
    <row r="23" spans="1:12" x14ac:dyDescent="0.3">
      <c r="A23" s="12"/>
      <c r="B23" s="12"/>
      <c r="C23" s="12"/>
      <c r="D23" s="12"/>
      <c r="E23" s="12"/>
      <c r="F23" s="12"/>
      <c r="G23" s="12"/>
      <c r="H23" s="12"/>
      <c r="I23" s="103" t="s">
        <v>213</v>
      </c>
      <c r="J23" s="104"/>
      <c r="K23" s="67">
        <f>(K21-K22)</f>
        <v>2643</v>
      </c>
      <c r="L23" s="12"/>
    </row>
    <row r="24" spans="1:12" ht="13.5" customHeight="1" x14ac:dyDescent="0.3">
      <c r="A24" s="105" t="s">
        <v>222</v>
      </c>
      <c r="B24" s="106"/>
      <c r="C24" s="107" t="s">
        <v>223</v>
      </c>
      <c r="D24" s="108"/>
      <c r="E24" s="12"/>
      <c r="F24" s="12"/>
      <c r="G24" s="12"/>
      <c r="H24" s="12"/>
      <c r="I24" s="12"/>
      <c r="J24" s="12"/>
      <c r="K24" s="12"/>
      <c r="L24" s="12"/>
    </row>
    <row r="25" spans="1:12" x14ac:dyDescent="0.3">
      <c r="A25" s="93" t="s">
        <v>224</v>
      </c>
      <c r="B25" s="94"/>
      <c r="C25" s="95" t="s">
        <v>225</v>
      </c>
      <c r="D25" s="96"/>
      <c r="E25" s="12"/>
      <c r="F25" s="12"/>
      <c r="G25" s="12"/>
      <c r="H25" s="12"/>
      <c r="I25" s="12"/>
      <c r="J25" s="12"/>
      <c r="K25" s="12"/>
      <c r="L25" s="12"/>
    </row>
    <row r="26" spans="1:12" x14ac:dyDescent="0.3">
      <c r="A26" s="97"/>
      <c r="B26" s="98"/>
      <c r="C26" s="99"/>
      <c r="D26" s="100"/>
      <c r="E26" s="12"/>
      <c r="F26" s="12"/>
      <c r="G26" s="12"/>
      <c r="H26" s="12"/>
      <c r="I26" s="12"/>
      <c r="J26" s="12"/>
      <c r="K26" s="12"/>
      <c r="L26" s="12"/>
    </row>
    <row r="27" spans="1:12" x14ac:dyDescent="0.3">
      <c r="A27" s="97"/>
      <c r="B27" s="98"/>
      <c r="C27" s="99"/>
      <c r="D27" s="100"/>
      <c r="E27" s="12"/>
      <c r="F27" s="12"/>
      <c r="G27" s="12"/>
      <c r="H27" s="12"/>
      <c r="I27" s="12"/>
      <c r="J27" s="12"/>
      <c r="K27" s="12"/>
      <c r="L27" s="12"/>
    </row>
    <row r="28" spans="1:12" x14ac:dyDescent="0.3">
      <c r="A28" s="89"/>
      <c r="B28" s="90"/>
      <c r="C28" s="91"/>
      <c r="D28" s="92"/>
      <c r="E28" s="12"/>
      <c r="F28" s="12"/>
      <c r="G28" s="12"/>
      <c r="H28" s="12"/>
      <c r="I28" s="12"/>
      <c r="J28" s="12"/>
      <c r="K28" s="12"/>
      <c r="L28" s="12"/>
    </row>
  </sheetData>
  <sheetProtection formatCells="0" formatColumns="0" formatRows="0" insertColumns="0" insertRows="0" insertHyperlinks="0" deleteColumns="0" deleteRows="0" sort="0" autoFilter="0" pivotTables="0"/>
  <mergeCells count="14">
    <mergeCell ref="A2:K2"/>
    <mergeCell ref="I21:J21"/>
    <mergeCell ref="I22:J22"/>
    <mergeCell ref="I23:J23"/>
    <mergeCell ref="A24:B24"/>
    <mergeCell ref="C24:D24"/>
    <mergeCell ref="A28:B28"/>
    <mergeCell ref="C28:D28"/>
    <mergeCell ref="A25:B25"/>
    <mergeCell ref="C25:D25"/>
    <mergeCell ref="A26:B26"/>
    <mergeCell ref="C26:D26"/>
    <mergeCell ref="A27:B27"/>
    <mergeCell ref="C27:D27"/>
  </mergeCells>
  <dataValidations count="1">
    <dataValidation type="date" operator="greaterThan" allowBlank="1" showInputMessage="1" showErrorMessage="1" errorTitle="Unrecognized Date" error="Please enter a date using the following format:_x000a__x000a_month/day/year_x000a__x000a_for example: 11/15/02" sqref="A10:A19" xr:uid="{02A79649-912F-4BFA-9797-3AC65DE00525}">
      <formula1>367</formula1>
    </dataValidation>
  </dataValidations>
  <printOptions horizontalCentered="1"/>
  <pageMargins left="0.7" right="0.7" top="1" bottom="1" header="0.5" footer="0.5"/>
  <pageSetup scale="91" orientation="landscape" horizontalDpi="200" verticalDpi="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8"/>
  <sheetViews>
    <sheetView topLeftCell="B1" workbookViewId="0">
      <selection activeCell="I2" sqref="I2"/>
    </sheetView>
  </sheetViews>
  <sheetFormatPr defaultRowHeight="14.5" x14ac:dyDescent="0.35"/>
  <cols>
    <col min="1" max="1" width="12" customWidth="1"/>
    <col min="2" max="2" width="13.1796875" customWidth="1"/>
    <col min="3" max="3" width="14.54296875" customWidth="1"/>
    <col min="5" max="5" width="10.81640625" customWidth="1"/>
    <col min="6" max="6" width="11.26953125" customWidth="1"/>
    <col min="7" max="7" width="13.54296875" customWidth="1"/>
    <col min="8" max="8" width="15.81640625" customWidth="1"/>
    <col min="9" max="9" width="19.1796875" customWidth="1"/>
    <col min="10" max="10" width="24" customWidth="1"/>
    <col min="11" max="11" width="18.54296875" bestFit="1" customWidth="1"/>
  </cols>
  <sheetData>
    <row r="1" spans="1:12" x14ac:dyDescent="0.35">
      <c r="A1" t="s">
        <v>152</v>
      </c>
      <c r="B1" t="s">
        <v>153</v>
      </c>
      <c r="C1" t="s">
        <v>0</v>
      </c>
      <c r="D1" t="s">
        <v>154</v>
      </c>
      <c r="E1" t="s">
        <v>155</v>
      </c>
      <c r="F1" t="s">
        <v>156</v>
      </c>
      <c r="G1" t="s">
        <v>157</v>
      </c>
      <c r="H1" t="s">
        <v>227</v>
      </c>
      <c r="I1" t="s">
        <v>226</v>
      </c>
      <c r="K1" s="109" t="s">
        <v>158</v>
      </c>
      <c r="L1" s="109"/>
    </row>
    <row r="2" spans="1:12" x14ac:dyDescent="0.35">
      <c r="A2">
        <v>150400001</v>
      </c>
      <c r="B2" s="1">
        <v>42039</v>
      </c>
      <c r="C2">
        <v>100001</v>
      </c>
      <c r="D2" t="s">
        <v>140</v>
      </c>
      <c r="E2">
        <v>1</v>
      </c>
      <c r="F2">
        <v>4.54</v>
      </c>
      <c r="G2">
        <f>E2*F2</f>
        <v>4.54</v>
      </c>
      <c r="H2">
        <f>Table1[[#This Row],[OrderTotal]]*Table1[[#This Row],[UnitPrice]]</f>
        <v>20.611599999999999</v>
      </c>
      <c r="K2" t="s">
        <v>159</v>
      </c>
    </row>
    <row r="3" spans="1:12" x14ac:dyDescent="0.35">
      <c r="A3">
        <v>150400002</v>
      </c>
      <c r="B3" s="1">
        <v>42040</v>
      </c>
      <c r="C3">
        <v>100002</v>
      </c>
      <c r="D3" t="s">
        <v>160</v>
      </c>
      <c r="E3">
        <v>2</v>
      </c>
      <c r="F3">
        <v>0.14000000000000001</v>
      </c>
      <c r="G3">
        <f t="shared" ref="G3:G18" si="0">E3*F3</f>
        <v>0.28000000000000003</v>
      </c>
      <c r="H3">
        <f>Table1[[#This Row],[OrderTotal]]*Table1[[#This Row],[UnitPrice]]</f>
        <v>3.9200000000000006E-2</v>
      </c>
    </row>
    <row r="4" spans="1:12" x14ac:dyDescent="0.35">
      <c r="A4">
        <v>150400003</v>
      </c>
      <c r="B4" s="1">
        <v>42041</v>
      </c>
      <c r="C4">
        <v>100003</v>
      </c>
      <c r="D4" t="s">
        <v>107</v>
      </c>
      <c r="E4">
        <v>1</v>
      </c>
      <c r="F4">
        <v>0.56999999999999995</v>
      </c>
      <c r="G4">
        <f t="shared" si="0"/>
        <v>0.56999999999999995</v>
      </c>
      <c r="H4">
        <f>Table1[[#This Row],[OrderTotal]]*Table1[[#This Row],[UnitPrice]]</f>
        <v>0.32489999999999997</v>
      </c>
    </row>
    <row r="5" spans="1:12" x14ac:dyDescent="0.35">
      <c r="A5">
        <v>150400004</v>
      </c>
      <c r="B5" s="1">
        <v>42042</v>
      </c>
      <c r="C5">
        <v>100004</v>
      </c>
      <c r="D5" t="s">
        <v>133</v>
      </c>
      <c r="E5">
        <v>1</v>
      </c>
      <c r="F5">
        <v>0.14000000000000001</v>
      </c>
      <c r="G5">
        <f t="shared" si="0"/>
        <v>0.14000000000000001</v>
      </c>
      <c r="H5">
        <f>Table1[[#This Row],[OrderTotal]]*Table1[[#This Row],[UnitPrice]]</f>
        <v>1.9600000000000003E-2</v>
      </c>
    </row>
    <row r="6" spans="1:12" x14ac:dyDescent="0.35">
      <c r="A6">
        <v>150400005</v>
      </c>
      <c r="B6" s="1">
        <v>42043</v>
      </c>
      <c r="C6">
        <v>100005</v>
      </c>
      <c r="D6" t="s">
        <v>124</v>
      </c>
      <c r="E6">
        <v>2</v>
      </c>
      <c r="F6">
        <v>0.81</v>
      </c>
      <c r="G6">
        <f t="shared" si="0"/>
        <v>1.62</v>
      </c>
      <c r="H6">
        <f>Table1[[#This Row],[OrderTotal]]*Table1[[#This Row],[UnitPrice]]</f>
        <v>1.3122000000000003</v>
      </c>
    </row>
    <row r="7" spans="1:12" x14ac:dyDescent="0.35">
      <c r="A7">
        <v>150400006</v>
      </c>
      <c r="B7" s="1">
        <v>42044</v>
      </c>
      <c r="C7">
        <v>100006</v>
      </c>
      <c r="D7" t="s">
        <v>161</v>
      </c>
      <c r="E7">
        <v>4</v>
      </c>
      <c r="F7">
        <v>0.05</v>
      </c>
      <c r="G7">
        <f t="shared" si="0"/>
        <v>0.2</v>
      </c>
      <c r="H7">
        <f>Table1[[#This Row],[OrderTotal]]*Table1[[#This Row],[UnitPrice]]</f>
        <v>1.0000000000000002E-2</v>
      </c>
    </row>
    <row r="8" spans="1:12" x14ac:dyDescent="0.35">
      <c r="A8">
        <v>150400007</v>
      </c>
      <c r="B8" s="1">
        <v>42045</v>
      </c>
      <c r="C8">
        <v>100007</v>
      </c>
      <c r="D8" t="s">
        <v>160</v>
      </c>
      <c r="E8">
        <v>3</v>
      </c>
      <c r="F8">
        <v>0.14000000000000001</v>
      </c>
      <c r="G8">
        <f t="shared" si="0"/>
        <v>0.42000000000000004</v>
      </c>
      <c r="H8">
        <f>Table1[[#This Row],[OrderTotal]]*Table1[[#This Row],[UnitPrice]]</f>
        <v>5.8800000000000012E-2</v>
      </c>
    </row>
    <row r="9" spans="1:12" x14ac:dyDescent="0.35">
      <c r="A9">
        <v>150400008</v>
      </c>
      <c r="B9" s="1">
        <v>42046</v>
      </c>
      <c r="C9">
        <v>100008</v>
      </c>
      <c r="D9" t="s">
        <v>135</v>
      </c>
      <c r="E9">
        <v>1</v>
      </c>
      <c r="F9">
        <v>0.14000000000000001</v>
      </c>
      <c r="G9">
        <f t="shared" si="0"/>
        <v>0.14000000000000001</v>
      </c>
      <c r="H9">
        <f>Table1[[#This Row],[OrderTotal]]*Table1[[#This Row],[UnitPrice]]</f>
        <v>1.9600000000000003E-2</v>
      </c>
    </row>
    <row r="10" spans="1:12" x14ac:dyDescent="0.35">
      <c r="A10">
        <v>150400009</v>
      </c>
      <c r="B10" s="1">
        <v>42047</v>
      </c>
      <c r="C10">
        <v>100009</v>
      </c>
      <c r="D10" t="s">
        <v>146</v>
      </c>
      <c r="E10">
        <v>1</v>
      </c>
      <c r="F10">
        <v>3.63</v>
      </c>
      <c r="G10">
        <f t="shared" si="0"/>
        <v>3.63</v>
      </c>
      <c r="H10">
        <f>Table1[[#This Row],[OrderTotal]]*Table1[[#This Row],[UnitPrice]]</f>
        <v>13.1769</v>
      </c>
    </row>
    <row r="11" spans="1:12" x14ac:dyDescent="0.35">
      <c r="A11">
        <v>150400010</v>
      </c>
      <c r="B11" s="1">
        <v>42048</v>
      </c>
      <c r="C11">
        <v>100010</v>
      </c>
      <c r="D11" t="s">
        <v>146</v>
      </c>
      <c r="E11">
        <v>2</v>
      </c>
      <c r="F11">
        <v>3.63</v>
      </c>
      <c r="G11">
        <f t="shared" si="0"/>
        <v>7.26</v>
      </c>
      <c r="H11">
        <f>Table1[[#This Row],[OrderTotal]]*Table1[[#This Row],[UnitPrice]]</f>
        <v>26.3538</v>
      </c>
    </row>
    <row r="12" spans="1:12" x14ac:dyDescent="0.35">
      <c r="A12">
        <v>150400011</v>
      </c>
      <c r="B12" s="1">
        <v>42049</v>
      </c>
      <c r="C12">
        <v>100011</v>
      </c>
      <c r="D12" t="s">
        <v>109</v>
      </c>
      <c r="E12">
        <v>1</v>
      </c>
      <c r="F12">
        <v>0.23</v>
      </c>
      <c r="G12">
        <f t="shared" si="0"/>
        <v>0.23</v>
      </c>
      <c r="H12">
        <f>Table1[[#This Row],[OrderTotal]]*Table1[[#This Row],[UnitPrice]]</f>
        <v>5.2900000000000003E-2</v>
      </c>
    </row>
    <row r="13" spans="1:12" x14ac:dyDescent="0.35">
      <c r="A13">
        <v>150400012</v>
      </c>
      <c r="B13" s="1">
        <v>42050</v>
      </c>
      <c r="C13">
        <v>100012</v>
      </c>
      <c r="D13" t="s">
        <v>111</v>
      </c>
      <c r="E13">
        <v>2</v>
      </c>
      <c r="F13">
        <v>1.36</v>
      </c>
      <c r="G13">
        <f t="shared" si="0"/>
        <v>2.72</v>
      </c>
      <c r="H13">
        <f>Table1[[#This Row],[OrderTotal]]*Table1[[#This Row],[UnitPrice]]</f>
        <v>3.6992000000000007</v>
      </c>
    </row>
    <row r="14" spans="1:12" x14ac:dyDescent="0.35">
      <c r="A14">
        <v>150400013</v>
      </c>
      <c r="B14" s="1">
        <v>42051</v>
      </c>
      <c r="C14">
        <v>100013</v>
      </c>
      <c r="D14" t="s">
        <v>122</v>
      </c>
      <c r="E14">
        <v>1</v>
      </c>
      <c r="F14">
        <v>0.81</v>
      </c>
      <c r="G14">
        <f t="shared" si="0"/>
        <v>0.81</v>
      </c>
      <c r="H14">
        <f>Table1[[#This Row],[OrderTotal]]*Table1[[#This Row],[UnitPrice]]</f>
        <v>0.65610000000000013</v>
      </c>
    </row>
    <row r="15" spans="1:12" x14ac:dyDescent="0.35">
      <c r="A15">
        <v>150400014</v>
      </c>
      <c r="B15" s="1">
        <v>42052</v>
      </c>
      <c r="C15">
        <v>100014</v>
      </c>
      <c r="D15" t="s">
        <v>161</v>
      </c>
      <c r="E15">
        <v>12</v>
      </c>
      <c r="F15">
        <v>0.05</v>
      </c>
      <c r="G15">
        <f t="shared" si="0"/>
        <v>0.60000000000000009</v>
      </c>
      <c r="H15">
        <f>Table1[[#This Row],[OrderTotal]]*Table1[[#This Row],[UnitPrice]]</f>
        <v>3.0000000000000006E-2</v>
      </c>
    </row>
    <row r="16" spans="1:12" x14ac:dyDescent="0.35">
      <c r="A16">
        <v>150400015</v>
      </c>
      <c r="B16" s="1">
        <v>42053</v>
      </c>
      <c r="C16">
        <v>100015</v>
      </c>
      <c r="D16" t="s">
        <v>160</v>
      </c>
      <c r="E16">
        <v>2</v>
      </c>
      <c r="F16">
        <v>0.14000000000000001</v>
      </c>
      <c r="G16">
        <f t="shared" si="0"/>
        <v>0.28000000000000003</v>
      </c>
      <c r="H16">
        <f>Table1[[#This Row],[OrderTotal]]*Table1[[#This Row],[UnitPrice]]</f>
        <v>3.9200000000000006E-2</v>
      </c>
    </row>
    <row r="17" spans="1:8" x14ac:dyDescent="0.35">
      <c r="A17">
        <v>150400016</v>
      </c>
      <c r="B17" s="1">
        <v>42054</v>
      </c>
      <c r="C17">
        <v>100016</v>
      </c>
      <c r="D17" t="s">
        <v>146</v>
      </c>
      <c r="E17">
        <v>1</v>
      </c>
      <c r="F17">
        <v>3.63</v>
      </c>
      <c r="G17">
        <f t="shared" si="0"/>
        <v>3.63</v>
      </c>
      <c r="H17">
        <f>Table1[[#This Row],[OrderTotal]]*Table1[[#This Row],[UnitPrice]]</f>
        <v>13.1769</v>
      </c>
    </row>
    <row r="18" spans="1:8" x14ac:dyDescent="0.35">
      <c r="A18">
        <v>150400017</v>
      </c>
      <c r="B18" s="1">
        <v>42055</v>
      </c>
      <c r="C18">
        <v>100017</v>
      </c>
      <c r="D18" t="s">
        <v>133</v>
      </c>
      <c r="E18">
        <v>1</v>
      </c>
      <c r="F18">
        <v>0.14000000000000001</v>
      </c>
      <c r="G18">
        <f t="shared" si="0"/>
        <v>0.14000000000000001</v>
      </c>
      <c r="H18">
        <f>Table1[[#This Row],[OrderTotal]]*Table1[[#This Row],[UnitPrice]]</f>
        <v>1.9600000000000003E-2</v>
      </c>
    </row>
  </sheetData>
  <mergeCells count="1">
    <mergeCell ref="K1:L1"/>
  </mergeCells>
  <conditionalFormatting sqref="E2:E18">
    <cfRule type="cellIs" dxfId="0" priority="1" operator="greaterThan">
      <formula>3</formula>
    </cfRule>
  </conditionalFormatting>
  <pageMargins left="0.7" right="0.7" top="0.75" bottom="0.75" header="0.3" footer="0.3"/>
  <tableParts count="1">
    <tablePart r:id="rId1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2"/>
  <sheetViews>
    <sheetView topLeftCell="A20" zoomScaleNormal="100" workbookViewId="0">
      <selection activeCell="H12" sqref="H12"/>
    </sheetView>
  </sheetViews>
  <sheetFormatPr defaultRowHeight="14.5" x14ac:dyDescent="0.35"/>
  <cols>
    <col min="1" max="1" width="22.81640625" bestFit="1" customWidth="1"/>
    <col min="2" max="2" width="14.54296875" customWidth="1"/>
    <col min="3" max="3" width="54.81640625" bestFit="1" customWidth="1"/>
    <col min="4" max="4" width="9.7265625" customWidth="1"/>
  </cols>
  <sheetData>
    <row r="1" spans="1:4" x14ac:dyDescent="0.35">
      <c r="A1" t="s">
        <v>102</v>
      </c>
      <c r="B1" t="s">
        <v>103</v>
      </c>
      <c r="C1" t="s">
        <v>104</v>
      </c>
      <c r="D1" t="s">
        <v>105</v>
      </c>
    </row>
    <row r="2" spans="1:4" x14ac:dyDescent="0.35">
      <c r="A2" t="s">
        <v>106</v>
      </c>
      <c r="B2" t="s">
        <v>107</v>
      </c>
      <c r="C2" t="s">
        <v>108</v>
      </c>
      <c r="D2" s="5">
        <v>0.45700000000000002</v>
      </c>
    </row>
    <row r="3" spans="1:4" x14ac:dyDescent="0.35">
      <c r="A3" t="s">
        <v>106</v>
      </c>
      <c r="B3" t="s">
        <v>109</v>
      </c>
      <c r="C3" t="s">
        <v>110</v>
      </c>
      <c r="D3" s="5">
        <v>0.125</v>
      </c>
    </row>
    <row r="4" spans="1:4" x14ac:dyDescent="0.35">
      <c r="A4" t="s">
        <v>106</v>
      </c>
      <c r="B4" t="s">
        <v>111</v>
      </c>
      <c r="C4" t="s">
        <v>112</v>
      </c>
      <c r="D4" s="5">
        <v>0.876</v>
      </c>
    </row>
    <row r="5" spans="1:4" x14ac:dyDescent="0.35">
      <c r="A5" t="s">
        <v>106</v>
      </c>
      <c r="B5" t="s">
        <v>113</v>
      </c>
      <c r="C5" t="s">
        <v>114</v>
      </c>
      <c r="D5" s="5">
        <v>0.224</v>
      </c>
    </row>
    <row r="6" spans="1:4" x14ac:dyDescent="0.35">
      <c r="A6" t="s">
        <v>106</v>
      </c>
      <c r="B6" t="s">
        <v>115</v>
      </c>
      <c r="C6" t="s">
        <v>116</v>
      </c>
      <c r="D6" s="5">
        <v>1.645</v>
      </c>
    </row>
    <row r="7" spans="1:4" x14ac:dyDescent="0.35">
      <c r="A7" t="s">
        <v>106</v>
      </c>
      <c r="B7" t="s">
        <v>117</v>
      </c>
      <c r="C7" t="s">
        <v>118</v>
      </c>
      <c r="D7" s="5">
        <v>5.4509999999999996</v>
      </c>
    </row>
    <row r="8" spans="1:4" x14ac:dyDescent="0.35">
      <c r="A8" t="s">
        <v>106</v>
      </c>
      <c r="B8" t="s">
        <v>119</v>
      </c>
      <c r="C8" t="s">
        <v>120</v>
      </c>
      <c r="D8" s="5">
        <v>0.66400000000000003</v>
      </c>
    </row>
    <row r="9" spans="1:4" x14ac:dyDescent="0.35">
      <c r="A9" t="s">
        <v>121</v>
      </c>
      <c r="B9" t="s">
        <v>122</v>
      </c>
      <c r="C9" t="s">
        <v>123</v>
      </c>
      <c r="D9" s="5">
        <v>2.2240000000000002</v>
      </c>
    </row>
    <row r="10" spans="1:4" x14ac:dyDescent="0.35">
      <c r="A10" t="s">
        <v>121</v>
      </c>
      <c r="B10" t="s">
        <v>124</v>
      </c>
      <c r="C10" t="s">
        <v>125</v>
      </c>
      <c r="D10" s="5">
        <v>2.3140000000000001</v>
      </c>
    </row>
    <row r="11" spans="1:4" x14ac:dyDescent="0.35">
      <c r="A11" t="s">
        <v>121</v>
      </c>
      <c r="B11" t="s">
        <v>126</v>
      </c>
      <c r="C11" t="s">
        <v>127</v>
      </c>
      <c r="D11" s="5">
        <v>2.1139999999999999</v>
      </c>
    </row>
    <row r="12" spans="1:4" x14ac:dyDescent="0.35">
      <c r="A12" t="s">
        <v>121</v>
      </c>
      <c r="B12" t="s">
        <v>128</v>
      </c>
      <c r="C12" t="s">
        <v>129</v>
      </c>
      <c r="D12" s="5">
        <v>2.8769999999999998</v>
      </c>
    </row>
    <row r="13" spans="1:4" x14ac:dyDescent="0.35">
      <c r="A13" t="s">
        <v>121</v>
      </c>
      <c r="B13" t="s">
        <v>130</v>
      </c>
      <c r="C13" t="s">
        <v>131</v>
      </c>
      <c r="D13" s="5">
        <v>2.6619999999999999</v>
      </c>
    </row>
    <row r="14" spans="1:4" x14ac:dyDescent="0.35">
      <c r="A14" t="s">
        <v>132</v>
      </c>
      <c r="B14" t="s">
        <v>133</v>
      </c>
      <c r="C14" t="s">
        <v>134</v>
      </c>
      <c r="D14" s="5">
        <v>10.122999999999999</v>
      </c>
    </row>
    <row r="15" spans="1:4" x14ac:dyDescent="0.35">
      <c r="A15" t="s">
        <v>132</v>
      </c>
      <c r="B15" t="s">
        <v>135</v>
      </c>
      <c r="C15" t="s">
        <v>136</v>
      </c>
      <c r="D15" s="5">
        <v>10.997999999999999</v>
      </c>
    </row>
    <row r="16" spans="1:4" x14ac:dyDescent="0.35">
      <c r="A16" t="s">
        <v>137</v>
      </c>
      <c r="B16" t="s">
        <v>138</v>
      </c>
      <c r="C16" t="s">
        <v>139</v>
      </c>
      <c r="D16" s="5">
        <v>7.1239999999999997</v>
      </c>
    </row>
    <row r="17" spans="1:4" x14ac:dyDescent="0.35">
      <c r="A17" t="s">
        <v>137</v>
      </c>
      <c r="B17" t="s">
        <v>140</v>
      </c>
      <c r="C17" t="s">
        <v>141</v>
      </c>
      <c r="D17" s="5">
        <v>7.5549999999999997</v>
      </c>
    </row>
    <row r="18" spans="1:4" x14ac:dyDescent="0.35">
      <c r="A18" t="s">
        <v>137</v>
      </c>
      <c r="B18" t="s">
        <v>142</v>
      </c>
      <c r="C18" t="s">
        <v>143</v>
      </c>
      <c r="D18" s="5">
        <v>7.415</v>
      </c>
    </row>
    <row r="19" spans="1:4" x14ac:dyDescent="0.35">
      <c r="A19" t="s">
        <v>137</v>
      </c>
      <c r="B19" t="s">
        <v>144</v>
      </c>
      <c r="C19" t="s">
        <v>145</v>
      </c>
      <c r="D19" s="5">
        <v>7.8810000000000002</v>
      </c>
    </row>
    <row r="20" spans="1:4" x14ac:dyDescent="0.35">
      <c r="A20" t="s">
        <v>137</v>
      </c>
      <c r="B20" t="s">
        <v>146</v>
      </c>
      <c r="C20" t="s">
        <v>147</v>
      </c>
      <c r="D20" s="5">
        <v>15.664999999999999</v>
      </c>
    </row>
    <row r="21" spans="1:4" x14ac:dyDescent="0.35">
      <c r="A21" t="s">
        <v>137</v>
      </c>
      <c r="B21" t="s">
        <v>148</v>
      </c>
      <c r="C21" t="s">
        <v>149</v>
      </c>
      <c r="D21" s="5">
        <v>17.134</v>
      </c>
    </row>
    <row r="22" spans="1:4" x14ac:dyDescent="0.35">
      <c r="A22" t="s">
        <v>137</v>
      </c>
      <c r="B22" t="s">
        <v>150</v>
      </c>
      <c r="C22" t="s">
        <v>151</v>
      </c>
      <c r="D22" s="5">
        <v>18.689</v>
      </c>
    </row>
  </sheetData>
  <pageMargins left="0.7" right="0.7" top="0.75" bottom="0.75" header="0.3" footer="0.3"/>
  <tableParts count="1">
    <tablePart r:id="rId1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C3BA4-DB2F-4E43-AB53-F937F4DE05F6}">
  <dimension ref="A1:I5"/>
  <sheetViews>
    <sheetView workbookViewId="0">
      <selection activeCell="I9" sqref="I9"/>
    </sheetView>
  </sheetViews>
  <sheetFormatPr defaultRowHeight="14.5" x14ac:dyDescent="0.35"/>
  <cols>
    <col min="1" max="1" width="12.7265625" customWidth="1"/>
    <col min="2" max="2" width="12.26953125" customWidth="1"/>
    <col min="3" max="3" width="18.54296875" bestFit="1" customWidth="1"/>
    <col min="6" max="6" width="13" customWidth="1"/>
    <col min="7" max="7" width="14" customWidth="1"/>
    <col min="8" max="8" width="14.54296875" customWidth="1"/>
    <col min="9" max="9" width="21.453125" bestFit="1" customWidth="1"/>
  </cols>
  <sheetData>
    <row r="1" spans="1:9" x14ac:dyDescent="0.35">
      <c r="A1" t="s">
        <v>162</v>
      </c>
      <c r="B1" t="s">
        <v>163</v>
      </c>
      <c r="C1" t="s">
        <v>4</v>
      </c>
      <c r="D1" t="s">
        <v>5</v>
      </c>
      <c r="E1" t="s">
        <v>164</v>
      </c>
      <c r="F1" t="s">
        <v>165</v>
      </c>
      <c r="G1" t="s">
        <v>166</v>
      </c>
      <c r="H1" t="s">
        <v>167</v>
      </c>
      <c r="I1" t="s">
        <v>262</v>
      </c>
    </row>
    <row r="2" spans="1:9" x14ac:dyDescent="0.35">
      <c r="A2" t="s">
        <v>168</v>
      </c>
      <c r="B2" t="s">
        <v>169</v>
      </c>
      <c r="C2" t="s">
        <v>170</v>
      </c>
      <c r="D2" t="s">
        <v>171</v>
      </c>
      <c r="E2" t="s">
        <v>172</v>
      </c>
      <c r="F2">
        <v>64044</v>
      </c>
      <c r="G2" t="s">
        <v>173</v>
      </c>
      <c r="H2" t="s">
        <v>174</v>
      </c>
      <c r="I2" s="10"/>
    </row>
    <row r="3" spans="1:9" x14ac:dyDescent="0.35">
      <c r="A3" t="s">
        <v>175</v>
      </c>
      <c r="B3" t="s">
        <v>176</v>
      </c>
      <c r="C3" t="s">
        <v>177</v>
      </c>
      <c r="D3" t="s">
        <v>171</v>
      </c>
      <c r="E3" t="s">
        <v>172</v>
      </c>
      <c r="F3">
        <v>64044</v>
      </c>
      <c r="G3" t="s">
        <v>178</v>
      </c>
      <c r="H3" t="s">
        <v>179</v>
      </c>
      <c r="I3" s="10"/>
    </row>
    <row r="4" spans="1:9" x14ac:dyDescent="0.35">
      <c r="A4" t="s">
        <v>180</v>
      </c>
      <c r="B4" t="s">
        <v>181</v>
      </c>
      <c r="C4" t="s">
        <v>182</v>
      </c>
      <c r="D4" t="s">
        <v>171</v>
      </c>
      <c r="E4" t="s">
        <v>172</v>
      </c>
      <c r="F4">
        <v>64030</v>
      </c>
      <c r="G4" t="s">
        <v>183</v>
      </c>
      <c r="H4" t="s">
        <v>184</v>
      </c>
      <c r="I4" s="10"/>
    </row>
    <row r="5" spans="1:9" x14ac:dyDescent="0.35">
      <c r="A5" t="s">
        <v>185</v>
      </c>
      <c r="B5" t="s">
        <v>186</v>
      </c>
      <c r="C5" t="s">
        <v>187</v>
      </c>
      <c r="D5" t="s">
        <v>188</v>
      </c>
      <c r="E5" t="s">
        <v>172</v>
      </c>
      <c r="F5">
        <v>60063</v>
      </c>
      <c r="G5" t="s">
        <v>189</v>
      </c>
      <c r="H5" t="s">
        <v>190</v>
      </c>
      <c r="I5" s="10"/>
    </row>
  </sheetData>
  <pageMargins left="0.7" right="0.7" top="0.75" bottom="0.75" header="0.3" footer="0.3"/>
  <tableParts count="1">
    <tablePart r:id="rId1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7"/>
  <sheetViews>
    <sheetView workbookViewId="0">
      <selection activeCell="G13" sqref="G13"/>
    </sheetView>
  </sheetViews>
  <sheetFormatPr defaultRowHeight="14.5" x14ac:dyDescent="0.35"/>
  <cols>
    <col min="1" max="1" width="11.453125" bestFit="1" customWidth="1"/>
    <col min="2" max="2" width="10.453125" bestFit="1" customWidth="1"/>
    <col min="3" max="3" width="10.1796875" bestFit="1" customWidth="1"/>
    <col min="4" max="4" width="12.54296875" bestFit="1" customWidth="1"/>
    <col min="5" max="5" width="19.1796875" bestFit="1" customWidth="1"/>
    <col min="6" max="6" width="15.7265625" customWidth="1"/>
    <col min="7" max="7" width="15.54296875" bestFit="1" customWidth="1"/>
    <col min="8" max="8" width="11" bestFit="1" customWidth="1"/>
    <col min="9" max="9" width="16.453125" bestFit="1" customWidth="1"/>
    <col min="10" max="10" width="10.7265625" bestFit="1" customWidth="1"/>
    <col min="11" max="11" width="11.1796875" customWidth="1"/>
    <col min="13" max="13" width="20.81640625" bestFit="1" customWidth="1"/>
  </cols>
  <sheetData>
    <row r="1" spans="1:13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M1" s="4" t="s">
        <v>11</v>
      </c>
    </row>
    <row r="2" spans="1:13" x14ac:dyDescent="0.35">
      <c r="A2" s="3">
        <v>100001</v>
      </c>
      <c r="B2" t="s">
        <v>12</v>
      </c>
      <c r="C2" t="s">
        <v>13</v>
      </c>
      <c r="E2" t="s">
        <v>14</v>
      </c>
      <c r="F2" t="s">
        <v>15</v>
      </c>
      <c r="G2" s="3" t="s">
        <v>16</v>
      </c>
      <c r="H2" s="3">
        <v>27013</v>
      </c>
      <c r="I2" t="s">
        <v>17</v>
      </c>
      <c r="J2" s="1">
        <v>14451</v>
      </c>
      <c r="K2">
        <f ca="1">DATEDIF(J2,NOW(),"Y")</f>
        <v>83</v>
      </c>
      <c r="M2" t="s">
        <v>18</v>
      </c>
    </row>
    <row r="3" spans="1:13" x14ac:dyDescent="0.35">
      <c r="A3" s="3">
        <v>100002</v>
      </c>
      <c r="B3" t="s">
        <v>19</v>
      </c>
      <c r="C3" t="s">
        <v>20</v>
      </c>
      <c r="E3" t="s">
        <v>21</v>
      </c>
      <c r="F3" t="s">
        <v>22</v>
      </c>
      <c r="G3" s="3" t="s">
        <v>23</v>
      </c>
      <c r="H3" s="3">
        <v>47647</v>
      </c>
      <c r="I3" t="s">
        <v>17</v>
      </c>
      <c r="J3" s="1">
        <v>32550</v>
      </c>
    </row>
    <row r="4" spans="1:13" x14ac:dyDescent="0.35">
      <c r="A4" s="3">
        <v>100003</v>
      </c>
      <c r="B4" t="s">
        <v>24</v>
      </c>
      <c r="C4" t="s">
        <v>25</v>
      </c>
      <c r="E4" t="s">
        <v>26</v>
      </c>
      <c r="F4" t="s">
        <v>27</v>
      </c>
      <c r="G4" s="3" t="s">
        <v>28</v>
      </c>
      <c r="H4" s="3">
        <v>85311</v>
      </c>
      <c r="I4" t="s">
        <v>17</v>
      </c>
      <c r="J4" s="1">
        <v>19669</v>
      </c>
    </row>
    <row r="5" spans="1:13" x14ac:dyDescent="0.35">
      <c r="A5" s="3">
        <v>100004</v>
      </c>
      <c r="B5" t="s">
        <v>29</v>
      </c>
      <c r="C5" t="s">
        <v>30</v>
      </c>
      <c r="E5" t="s">
        <v>31</v>
      </c>
      <c r="F5" t="s">
        <v>32</v>
      </c>
      <c r="G5" s="3" t="s">
        <v>33</v>
      </c>
      <c r="H5" s="3">
        <v>64099</v>
      </c>
      <c r="I5" t="s">
        <v>17</v>
      </c>
      <c r="J5" s="1">
        <v>31553</v>
      </c>
    </row>
    <row r="6" spans="1:13" x14ac:dyDescent="0.35">
      <c r="A6" s="3">
        <v>100005</v>
      </c>
      <c r="B6" t="s">
        <v>34</v>
      </c>
      <c r="C6" t="s">
        <v>35</v>
      </c>
      <c r="E6" t="s">
        <v>36</v>
      </c>
      <c r="F6" t="s">
        <v>37</v>
      </c>
      <c r="G6" s="3" t="s">
        <v>38</v>
      </c>
      <c r="H6" s="3" t="s">
        <v>39</v>
      </c>
      <c r="I6" t="s">
        <v>40</v>
      </c>
      <c r="J6" s="1">
        <v>31175</v>
      </c>
    </row>
    <row r="7" spans="1:13" x14ac:dyDescent="0.35">
      <c r="A7" s="3">
        <v>100006</v>
      </c>
      <c r="B7" t="s">
        <v>41</v>
      </c>
      <c r="C7" t="s">
        <v>42</v>
      </c>
      <c r="E7" t="s">
        <v>43</v>
      </c>
      <c r="F7" t="s">
        <v>44</v>
      </c>
      <c r="G7" s="3" t="s">
        <v>33</v>
      </c>
      <c r="H7" s="3">
        <v>60118</v>
      </c>
      <c r="I7" t="s">
        <v>17</v>
      </c>
      <c r="J7" s="1">
        <v>16366</v>
      </c>
    </row>
    <row r="8" spans="1:13" x14ac:dyDescent="0.35">
      <c r="A8" s="3">
        <v>100007</v>
      </c>
      <c r="B8" t="s">
        <v>45</v>
      </c>
      <c r="C8" t="s">
        <v>46</v>
      </c>
      <c r="E8" t="s">
        <v>47</v>
      </c>
      <c r="F8" t="s">
        <v>48</v>
      </c>
      <c r="G8" s="3" t="s">
        <v>49</v>
      </c>
      <c r="H8" s="3">
        <v>51298</v>
      </c>
      <c r="I8" t="s">
        <v>17</v>
      </c>
      <c r="J8" s="1">
        <v>27973</v>
      </c>
    </row>
    <row r="9" spans="1:13" x14ac:dyDescent="0.35">
      <c r="A9" s="3">
        <v>100008</v>
      </c>
      <c r="B9" t="s">
        <v>50</v>
      </c>
      <c r="C9" t="s">
        <v>51</v>
      </c>
      <c r="D9" t="s">
        <v>52</v>
      </c>
      <c r="E9" t="s">
        <v>53</v>
      </c>
      <c r="F9" t="s">
        <v>54</v>
      </c>
      <c r="G9" s="3" t="s">
        <v>38</v>
      </c>
      <c r="H9" s="3" t="s">
        <v>55</v>
      </c>
      <c r="I9" t="s">
        <v>40</v>
      </c>
      <c r="J9" s="1">
        <v>34743</v>
      </c>
    </row>
    <row r="10" spans="1:13" x14ac:dyDescent="0.35">
      <c r="A10" s="3">
        <v>100009</v>
      </c>
      <c r="B10" t="s">
        <v>56</v>
      </c>
      <c r="C10" t="s">
        <v>57</v>
      </c>
      <c r="E10" t="s">
        <v>58</v>
      </c>
      <c r="F10" t="s">
        <v>59</v>
      </c>
      <c r="G10" s="3" t="s">
        <v>60</v>
      </c>
      <c r="H10" s="3" t="s">
        <v>61</v>
      </c>
      <c r="I10" t="s">
        <v>40</v>
      </c>
      <c r="J10" s="1">
        <v>31777</v>
      </c>
    </row>
    <row r="11" spans="1:13" x14ac:dyDescent="0.35">
      <c r="A11" s="3">
        <v>100010</v>
      </c>
      <c r="B11" t="s">
        <v>62</v>
      </c>
      <c r="C11" t="s">
        <v>63</v>
      </c>
      <c r="E11" t="s">
        <v>64</v>
      </c>
      <c r="F11" t="s">
        <v>65</v>
      </c>
      <c r="G11" s="3" t="s">
        <v>66</v>
      </c>
      <c r="H11" s="3">
        <v>95206</v>
      </c>
      <c r="I11" t="s">
        <v>17</v>
      </c>
      <c r="J11" s="1">
        <v>24890</v>
      </c>
    </row>
    <row r="12" spans="1:13" x14ac:dyDescent="0.35">
      <c r="A12" s="3">
        <v>100011</v>
      </c>
      <c r="B12" t="s">
        <v>67</v>
      </c>
      <c r="C12" t="s">
        <v>68</v>
      </c>
      <c r="E12" t="s">
        <v>69</v>
      </c>
      <c r="F12" t="s">
        <v>70</v>
      </c>
      <c r="G12" s="3" t="s">
        <v>71</v>
      </c>
      <c r="H12" s="3" t="s">
        <v>72</v>
      </c>
      <c r="I12" t="s">
        <v>40</v>
      </c>
      <c r="J12" s="1">
        <v>33974</v>
      </c>
    </row>
    <row r="13" spans="1:13" x14ac:dyDescent="0.35">
      <c r="A13" s="3">
        <v>100012</v>
      </c>
      <c r="B13" t="s">
        <v>73</v>
      </c>
      <c r="C13" t="s">
        <v>74</v>
      </c>
      <c r="E13" t="s">
        <v>75</v>
      </c>
      <c r="F13" t="s">
        <v>76</v>
      </c>
      <c r="G13" s="3" t="s">
        <v>71</v>
      </c>
      <c r="H13" s="3" t="s">
        <v>77</v>
      </c>
      <c r="I13" t="s">
        <v>40</v>
      </c>
      <c r="J13" s="1">
        <v>32268</v>
      </c>
    </row>
    <row r="14" spans="1:13" x14ac:dyDescent="0.35">
      <c r="A14" s="3">
        <v>100013</v>
      </c>
      <c r="B14" t="s">
        <v>78</v>
      </c>
      <c r="C14" t="s">
        <v>79</v>
      </c>
      <c r="E14" t="s">
        <v>80</v>
      </c>
      <c r="F14" t="s">
        <v>81</v>
      </c>
      <c r="G14" s="3" t="s">
        <v>82</v>
      </c>
      <c r="H14" s="3" t="s">
        <v>83</v>
      </c>
      <c r="I14" t="s">
        <v>40</v>
      </c>
      <c r="J14" s="1">
        <v>26443</v>
      </c>
    </row>
    <row r="15" spans="1:13" x14ac:dyDescent="0.35">
      <c r="A15" s="3">
        <v>100014</v>
      </c>
      <c r="B15" t="s">
        <v>84</v>
      </c>
      <c r="C15" t="s">
        <v>85</v>
      </c>
      <c r="E15" t="s">
        <v>86</v>
      </c>
      <c r="F15" t="s">
        <v>87</v>
      </c>
      <c r="G15" s="3" t="s">
        <v>88</v>
      </c>
      <c r="H15" s="3">
        <v>69446</v>
      </c>
      <c r="I15" t="s">
        <v>17</v>
      </c>
      <c r="J15" s="1">
        <v>32626</v>
      </c>
    </row>
    <row r="16" spans="1:13" x14ac:dyDescent="0.35">
      <c r="A16" s="3">
        <v>100015</v>
      </c>
      <c r="B16" t="s">
        <v>89</v>
      </c>
      <c r="C16" t="s">
        <v>90</v>
      </c>
      <c r="E16" t="s">
        <v>91</v>
      </c>
      <c r="F16" t="s">
        <v>92</v>
      </c>
      <c r="G16" s="3" t="s">
        <v>93</v>
      </c>
      <c r="H16" s="3">
        <v>62156</v>
      </c>
      <c r="I16" t="s">
        <v>17</v>
      </c>
      <c r="J16" s="1">
        <v>12881</v>
      </c>
    </row>
    <row r="17" spans="1:10" x14ac:dyDescent="0.35">
      <c r="A17" s="3">
        <v>100016</v>
      </c>
      <c r="B17" t="s">
        <v>94</v>
      </c>
      <c r="C17" t="s">
        <v>95</v>
      </c>
      <c r="E17" t="s">
        <v>96</v>
      </c>
      <c r="F17" t="s">
        <v>81</v>
      </c>
      <c r="G17" s="3" t="s">
        <v>82</v>
      </c>
      <c r="H17" s="3" t="s">
        <v>97</v>
      </c>
      <c r="I17" t="s">
        <v>40</v>
      </c>
      <c r="J17" s="1">
        <v>35523</v>
      </c>
    </row>
    <row r="18" spans="1:10" x14ac:dyDescent="0.35">
      <c r="A18" s="3">
        <v>100017</v>
      </c>
      <c r="B18" t="s">
        <v>98</v>
      </c>
      <c r="C18" t="s">
        <v>99</v>
      </c>
      <c r="E18" t="s">
        <v>100</v>
      </c>
      <c r="F18" t="s">
        <v>59</v>
      </c>
      <c r="G18" s="3" t="s">
        <v>60</v>
      </c>
      <c r="H18" s="3" t="s">
        <v>101</v>
      </c>
      <c r="I18" t="s">
        <v>40</v>
      </c>
      <c r="J18" s="1">
        <v>32513</v>
      </c>
    </row>
    <row r="23" spans="1:10" x14ac:dyDescent="0.35">
      <c r="J23" s="1"/>
    </row>
    <row r="24" spans="1:10" x14ac:dyDescent="0.35">
      <c r="J24" s="1"/>
    </row>
    <row r="25" spans="1:10" x14ac:dyDescent="0.35">
      <c r="J25" s="1"/>
    </row>
    <row r="26" spans="1:10" x14ac:dyDescent="0.35">
      <c r="J26" s="1"/>
    </row>
    <row r="27" spans="1:10" x14ac:dyDescent="0.35">
      <c r="J27" s="1"/>
    </row>
  </sheetData>
  <pageMargins left="0.7" right="0.7" top="0.75" bottom="0.75" header="0.3" footer="0.3"/>
  <pageSetup orientation="portrait" horizontalDpi="0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5"/>
  <sheetViews>
    <sheetView workbookViewId="0"/>
  </sheetViews>
  <sheetFormatPr defaultRowHeight="14.5" x14ac:dyDescent="0.35"/>
  <cols>
    <col min="1" max="1" width="14.1796875" customWidth="1"/>
    <col min="2" max="2" width="14.54296875" customWidth="1"/>
    <col min="3" max="3" width="14.26953125" customWidth="1"/>
    <col min="4" max="4" width="12.54296875" customWidth="1"/>
    <col min="5" max="5" width="15" customWidth="1"/>
  </cols>
  <sheetData>
    <row r="1" spans="1:5" x14ac:dyDescent="0.35">
      <c r="A1" s="6" t="s">
        <v>152</v>
      </c>
      <c r="B1" s="7" t="s">
        <v>153</v>
      </c>
      <c r="C1" s="7" t="s">
        <v>0</v>
      </c>
      <c r="D1" s="7" t="s">
        <v>1</v>
      </c>
      <c r="E1" s="9" t="s">
        <v>2</v>
      </c>
    </row>
    <row r="2" spans="1:5" x14ac:dyDescent="0.35">
      <c r="A2" s="3">
        <v>150400001</v>
      </c>
      <c r="B2" s="8">
        <v>42039</v>
      </c>
      <c r="C2" s="3">
        <v>100001</v>
      </c>
      <c r="D2" t="s">
        <v>12</v>
      </c>
      <c r="E2" t="s">
        <v>13</v>
      </c>
    </row>
    <row r="3" spans="1:5" x14ac:dyDescent="0.35">
      <c r="A3" s="3">
        <v>150400002</v>
      </c>
      <c r="B3" s="8">
        <v>42040</v>
      </c>
      <c r="C3" s="3">
        <v>100002</v>
      </c>
      <c r="D3" t="s">
        <v>19</v>
      </c>
      <c r="E3" t="s">
        <v>20</v>
      </c>
    </row>
    <row r="4" spans="1:5" x14ac:dyDescent="0.35">
      <c r="A4" s="3">
        <v>150400003</v>
      </c>
      <c r="B4" s="8">
        <v>42041</v>
      </c>
      <c r="C4" s="3">
        <v>100003</v>
      </c>
      <c r="D4" t="s">
        <v>24</v>
      </c>
      <c r="E4" t="s">
        <v>25</v>
      </c>
    </row>
    <row r="5" spans="1:5" x14ac:dyDescent="0.35">
      <c r="A5" s="3">
        <v>150400004</v>
      </c>
      <c r="B5" s="8">
        <v>42042</v>
      </c>
      <c r="C5" s="3">
        <v>100004</v>
      </c>
      <c r="D5" t="s">
        <v>29</v>
      </c>
      <c r="E5" t="s">
        <v>30</v>
      </c>
    </row>
    <row r="6" spans="1:5" x14ac:dyDescent="0.35">
      <c r="A6" s="3">
        <v>150400005</v>
      </c>
      <c r="B6" s="8">
        <v>42043</v>
      </c>
      <c r="C6" s="3">
        <v>100005</v>
      </c>
      <c r="D6" t="s">
        <v>34</v>
      </c>
      <c r="E6" t="s">
        <v>35</v>
      </c>
    </row>
    <row r="7" spans="1:5" x14ac:dyDescent="0.35">
      <c r="A7" s="3">
        <v>150400006</v>
      </c>
      <c r="B7" s="8">
        <v>42044</v>
      </c>
      <c r="C7" s="3">
        <v>100006</v>
      </c>
      <c r="D7" t="s">
        <v>41</v>
      </c>
      <c r="E7" t="s">
        <v>42</v>
      </c>
    </row>
    <row r="8" spans="1:5" x14ac:dyDescent="0.35">
      <c r="A8" s="3">
        <v>150400007</v>
      </c>
      <c r="B8" s="8">
        <v>42045</v>
      </c>
      <c r="C8" s="3">
        <v>100007</v>
      </c>
      <c r="D8" t="s">
        <v>45</v>
      </c>
      <c r="E8" t="s">
        <v>46</v>
      </c>
    </row>
    <row r="9" spans="1:5" x14ac:dyDescent="0.35">
      <c r="A9" s="3">
        <v>150400008</v>
      </c>
      <c r="B9" s="8">
        <v>42046</v>
      </c>
      <c r="C9" s="3">
        <v>100008</v>
      </c>
      <c r="D9" t="s">
        <v>50</v>
      </c>
      <c r="E9" t="s">
        <v>51</v>
      </c>
    </row>
    <row r="10" spans="1:5" x14ac:dyDescent="0.35">
      <c r="A10" s="3">
        <v>150400009</v>
      </c>
      <c r="B10" s="8">
        <v>42047</v>
      </c>
      <c r="C10" s="3">
        <v>100009</v>
      </c>
      <c r="D10" t="s">
        <v>56</v>
      </c>
      <c r="E10" t="s">
        <v>57</v>
      </c>
    </row>
    <row r="11" spans="1:5" x14ac:dyDescent="0.35">
      <c r="A11" s="3">
        <v>150400010</v>
      </c>
      <c r="B11" s="8">
        <v>42048</v>
      </c>
      <c r="C11" s="3">
        <v>100010</v>
      </c>
      <c r="D11" t="s">
        <v>62</v>
      </c>
      <c r="E11" t="s">
        <v>63</v>
      </c>
    </row>
    <row r="12" spans="1:5" x14ac:dyDescent="0.35">
      <c r="A12" s="3">
        <v>150400011</v>
      </c>
      <c r="B12" s="8">
        <v>42049</v>
      </c>
      <c r="C12" s="3">
        <v>100011</v>
      </c>
      <c r="D12" t="s">
        <v>67</v>
      </c>
      <c r="E12" t="s">
        <v>68</v>
      </c>
    </row>
    <row r="13" spans="1:5" x14ac:dyDescent="0.35">
      <c r="A13" s="3">
        <v>150400012</v>
      </c>
      <c r="B13" s="8">
        <v>42050</v>
      </c>
      <c r="C13" s="3">
        <v>100012</v>
      </c>
      <c r="D13" t="s">
        <v>73</v>
      </c>
      <c r="E13" t="s">
        <v>74</v>
      </c>
    </row>
    <row r="14" spans="1:5" x14ac:dyDescent="0.35">
      <c r="A14" s="3">
        <v>150400013</v>
      </c>
      <c r="B14" s="8">
        <v>42051</v>
      </c>
      <c r="C14" s="3">
        <v>100013</v>
      </c>
      <c r="D14" t="s">
        <v>78</v>
      </c>
      <c r="E14" t="s">
        <v>79</v>
      </c>
    </row>
    <row r="15" spans="1:5" x14ac:dyDescent="0.35">
      <c r="A15" s="3">
        <v>150400014</v>
      </c>
      <c r="B15" s="8">
        <v>42052</v>
      </c>
      <c r="C15" s="3">
        <v>100014</v>
      </c>
      <c r="D15" t="s">
        <v>84</v>
      </c>
      <c r="E15" t="s">
        <v>85</v>
      </c>
    </row>
    <row r="16" spans="1:5" x14ac:dyDescent="0.35">
      <c r="A16" s="3">
        <v>150400015</v>
      </c>
      <c r="B16" s="8">
        <v>42053</v>
      </c>
      <c r="C16" s="3">
        <v>100015</v>
      </c>
      <c r="D16" t="s">
        <v>89</v>
      </c>
      <c r="E16" t="s">
        <v>90</v>
      </c>
    </row>
    <row r="17" spans="1:5" x14ac:dyDescent="0.35">
      <c r="A17" s="3">
        <v>150400016</v>
      </c>
      <c r="B17" s="8">
        <v>42054</v>
      </c>
      <c r="C17" s="3">
        <v>100016</v>
      </c>
      <c r="D17" t="s">
        <v>94</v>
      </c>
      <c r="E17" t="s">
        <v>95</v>
      </c>
    </row>
    <row r="18" spans="1:5" x14ac:dyDescent="0.35">
      <c r="A18" s="3">
        <v>150400017</v>
      </c>
      <c r="B18" s="8">
        <v>42055</v>
      </c>
      <c r="C18" s="3">
        <v>100017</v>
      </c>
      <c r="D18" t="s">
        <v>98</v>
      </c>
      <c r="E18" t="s">
        <v>99</v>
      </c>
    </row>
    <row r="19" spans="1:5" x14ac:dyDescent="0.35">
      <c r="A19" s="3">
        <v>150400001</v>
      </c>
      <c r="B19" s="8">
        <v>42039</v>
      </c>
      <c r="C19" s="3">
        <v>100001</v>
      </c>
      <c r="D19" t="s">
        <v>12</v>
      </c>
      <c r="E19" t="s">
        <v>13</v>
      </c>
    </row>
    <row r="20" spans="1:5" x14ac:dyDescent="0.35">
      <c r="A20" s="3">
        <v>150400002</v>
      </c>
      <c r="B20" s="8">
        <v>42040</v>
      </c>
      <c r="C20" s="3">
        <v>100002</v>
      </c>
      <c r="D20" t="s">
        <v>19</v>
      </c>
      <c r="E20" t="s">
        <v>20</v>
      </c>
    </row>
    <row r="21" spans="1:5" x14ac:dyDescent="0.35">
      <c r="A21" s="3">
        <v>150400003</v>
      </c>
      <c r="B21" s="8">
        <v>42041</v>
      </c>
      <c r="C21" s="3">
        <v>100003</v>
      </c>
      <c r="D21" t="s">
        <v>24</v>
      </c>
      <c r="E21" t="s">
        <v>25</v>
      </c>
    </row>
    <row r="22" spans="1:5" x14ac:dyDescent="0.35">
      <c r="A22" s="3">
        <v>150400004</v>
      </c>
      <c r="B22" s="8">
        <v>42042</v>
      </c>
      <c r="C22" s="3">
        <v>100004</v>
      </c>
      <c r="D22" t="s">
        <v>29</v>
      </c>
      <c r="E22" t="s">
        <v>30</v>
      </c>
    </row>
    <row r="23" spans="1:5" x14ac:dyDescent="0.35">
      <c r="A23" s="3">
        <v>150400005</v>
      </c>
      <c r="B23" s="8">
        <v>42043</v>
      </c>
      <c r="C23" s="3">
        <v>100005</v>
      </c>
      <c r="D23" t="s">
        <v>34</v>
      </c>
      <c r="E23" t="s">
        <v>35</v>
      </c>
    </row>
    <row r="24" spans="1:5" x14ac:dyDescent="0.35">
      <c r="A24" s="3">
        <v>150400006</v>
      </c>
      <c r="B24" s="8">
        <v>42044</v>
      </c>
      <c r="C24" s="3">
        <v>100006</v>
      </c>
      <c r="D24" t="s">
        <v>41</v>
      </c>
      <c r="E24" t="s">
        <v>42</v>
      </c>
    </row>
    <row r="25" spans="1:5" x14ac:dyDescent="0.35">
      <c r="A25" s="3">
        <v>150400007</v>
      </c>
      <c r="B25" s="8">
        <v>42045</v>
      </c>
      <c r="C25" s="3">
        <v>100007</v>
      </c>
      <c r="D25" t="s">
        <v>45</v>
      </c>
      <c r="E25" t="s">
        <v>46</v>
      </c>
    </row>
    <row r="26" spans="1:5" x14ac:dyDescent="0.35">
      <c r="A26" s="3">
        <v>150400008</v>
      </c>
      <c r="B26" s="8">
        <v>42046</v>
      </c>
      <c r="C26" s="3">
        <v>100008</v>
      </c>
      <c r="D26" t="s">
        <v>50</v>
      </c>
      <c r="E26" t="s">
        <v>51</v>
      </c>
    </row>
    <row r="27" spans="1:5" x14ac:dyDescent="0.35">
      <c r="A27" s="3">
        <v>150400009</v>
      </c>
      <c r="B27" s="8">
        <v>42047</v>
      </c>
      <c r="C27" s="3">
        <v>100009</v>
      </c>
      <c r="D27" t="s">
        <v>56</v>
      </c>
      <c r="E27" t="s">
        <v>57</v>
      </c>
    </row>
    <row r="28" spans="1:5" x14ac:dyDescent="0.35">
      <c r="A28" s="3">
        <v>150400010</v>
      </c>
      <c r="B28" s="8">
        <v>42048</v>
      </c>
      <c r="C28" s="3">
        <v>100010</v>
      </c>
      <c r="D28" t="s">
        <v>62</v>
      </c>
      <c r="E28" t="s">
        <v>63</v>
      </c>
    </row>
    <row r="29" spans="1:5" x14ac:dyDescent="0.35">
      <c r="A29" s="3">
        <v>150400011</v>
      </c>
      <c r="B29" s="8">
        <v>42049</v>
      </c>
      <c r="C29" s="3">
        <v>100011</v>
      </c>
      <c r="D29" t="s">
        <v>67</v>
      </c>
      <c r="E29" t="s">
        <v>68</v>
      </c>
    </row>
    <row r="30" spans="1:5" x14ac:dyDescent="0.35">
      <c r="A30" s="3">
        <v>150400012</v>
      </c>
      <c r="B30" s="8">
        <v>42050</v>
      </c>
      <c r="C30" s="3">
        <v>100012</v>
      </c>
      <c r="D30" t="s">
        <v>73</v>
      </c>
      <c r="E30" t="s">
        <v>74</v>
      </c>
    </row>
    <row r="31" spans="1:5" x14ac:dyDescent="0.35">
      <c r="A31" s="3">
        <v>150400013</v>
      </c>
      <c r="B31" s="8">
        <v>42051</v>
      </c>
      <c r="C31" s="3">
        <v>100013</v>
      </c>
      <c r="D31" t="s">
        <v>78</v>
      </c>
      <c r="E31" t="s">
        <v>79</v>
      </c>
    </row>
    <row r="32" spans="1:5" x14ac:dyDescent="0.35">
      <c r="A32" s="3">
        <v>150400014</v>
      </c>
      <c r="B32" s="8">
        <v>42052</v>
      </c>
      <c r="C32" s="3">
        <v>100014</v>
      </c>
      <c r="D32" t="s">
        <v>84</v>
      </c>
      <c r="E32" t="s">
        <v>85</v>
      </c>
    </row>
    <row r="33" spans="1:5" x14ac:dyDescent="0.35">
      <c r="A33" s="3">
        <v>150400015</v>
      </c>
      <c r="B33" s="8">
        <v>42053</v>
      </c>
      <c r="C33" s="3">
        <v>100015</v>
      </c>
      <c r="D33" t="s">
        <v>89</v>
      </c>
      <c r="E33" t="s">
        <v>90</v>
      </c>
    </row>
    <row r="34" spans="1:5" x14ac:dyDescent="0.35">
      <c r="A34" s="3">
        <v>150400016</v>
      </c>
      <c r="B34" s="8">
        <v>42054</v>
      </c>
      <c r="C34" s="3">
        <v>100016</v>
      </c>
      <c r="D34" t="s">
        <v>94</v>
      </c>
      <c r="E34" t="s">
        <v>95</v>
      </c>
    </row>
    <row r="35" spans="1:5" x14ac:dyDescent="0.35">
      <c r="A35" s="3">
        <v>150400017</v>
      </c>
      <c r="B35" s="8">
        <v>42055</v>
      </c>
      <c r="C35" s="3">
        <v>100017</v>
      </c>
      <c r="D35" t="s">
        <v>98</v>
      </c>
      <c r="E35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48F8C-6A14-40A8-B07C-5B0F77170DDC}">
  <dimension ref="A1:A2"/>
  <sheetViews>
    <sheetView zoomScale="145" zoomScaleNormal="145" workbookViewId="0">
      <selection activeCell="D7" sqref="D7"/>
    </sheetView>
  </sheetViews>
  <sheetFormatPr defaultRowHeight="14.5" x14ac:dyDescent="0.35"/>
  <cols>
    <col min="1" max="1" width="13.90625" customWidth="1"/>
  </cols>
  <sheetData>
    <row r="1" spans="1:1" x14ac:dyDescent="0.35">
      <c r="A1" t="s">
        <v>943</v>
      </c>
    </row>
    <row r="2" spans="1:1" x14ac:dyDescent="0.35">
      <c r="A2" t="s">
        <v>944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E3EB4-2C19-40D8-94B6-888CB7D69CDE}">
  <dimension ref="A1:C11"/>
  <sheetViews>
    <sheetView zoomScale="145" zoomScaleNormal="145" workbookViewId="0">
      <selection activeCell="A5" sqref="A5:C11"/>
    </sheetView>
  </sheetViews>
  <sheetFormatPr defaultRowHeight="14.5" x14ac:dyDescent="0.35"/>
  <cols>
    <col min="1" max="1" width="19.36328125" customWidth="1"/>
  </cols>
  <sheetData>
    <row r="1" spans="1:3" x14ac:dyDescent="0.35">
      <c r="A1" s="158" t="s">
        <v>943</v>
      </c>
    </row>
    <row r="2" spans="1:3" x14ac:dyDescent="0.35">
      <c r="A2" s="159" t="s">
        <v>944</v>
      </c>
    </row>
    <row r="4" spans="1:3" x14ac:dyDescent="0.35">
      <c r="A4" t="s">
        <v>945</v>
      </c>
      <c r="B4" t="s">
        <v>946</v>
      </c>
      <c r="C4" t="s">
        <v>947</v>
      </c>
    </row>
    <row r="5" spans="1:3" x14ac:dyDescent="0.35">
      <c r="A5">
        <v>1</v>
      </c>
      <c r="B5" t="s">
        <v>948</v>
      </c>
      <c r="C5" t="s">
        <v>949</v>
      </c>
    </row>
    <row r="6" spans="1:3" x14ac:dyDescent="0.35">
      <c r="A6">
        <v>2</v>
      </c>
      <c r="B6" t="s">
        <v>950</v>
      </c>
      <c r="C6" t="s">
        <v>949</v>
      </c>
    </row>
    <row r="7" spans="1:3" x14ac:dyDescent="0.35">
      <c r="A7">
        <v>3</v>
      </c>
      <c r="B7" t="s">
        <v>951</v>
      </c>
      <c r="C7" t="s">
        <v>949</v>
      </c>
    </row>
    <row r="8" spans="1:3" x14ac:dyDescent="0.35">
      <c r="A8">
        <v>4</v>
      </c>
    </row>
    <row r="9" spans="1:3" x14ac:dyDescent="0.35">
      <c r="A9">
        <v>5</v>
      </c>
    </row>
    <row r="10" spans="1:3" x14ac:dyDescent="0.35">
      <c r="A10">
        <v>6</v>
      </c>
    </row>
    <row r="11" spans="1:3" x14ac:dyDescent="0.35">
      <c r="A11">
        <v>7</v>
      </c>
    </row>
  </sheetData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AA447-7EB5-41AB-8582-15EFC40A2691}">
  <dimension ref="A1:E156"/>
  <sheetViews>
    <sheetView topLeftCell="A17" workbookViewId="0">
      <selection activeCell="D23" sqref="D23"/>
    </sheetView>
  </sheetViews>
  <sheetFormatPr defaultRowHeight="14.5" x14ac:dyDescent="0.35"/>
  <cols>
    <col min="1" max="1" width="13.7265625" bestFit="1" customWidth="1"/>
    <col min="2" max="2" width="11.36328125" bestFit="1" customWidth="1"/>
    <col min="3" max="3" width="21.54296875" bestFit="1" customWidth="1"/>
    <col min="4" max="4" width="30.6328125" bestFit="1" customWidth="1"/>
    <col min="5" max="5" width="34.26953125" bestFit="1" customWidth="1"/>
  </cols>
  <sheetData>
    <row r="1" spans="1:5" x14ac:dyDescent="0.35">
      <c r="A1" s="156" t="s">
        <v>420</v>
      </c>
      <c r="B1" s="157" t="s">
        <v>421</v>
      </c>
      <c r="C1" s="157" t="s">
        <v>422</v>
      </c>
      <c r="D1" s="157" t="s">
        <v>423</v>
      </c>
      <c r="E1" s="157" t="s">
        <v>424</v>
      </c>
    </row>
    <row r="2" spans="1:5" x14ac:dyDescent="0.35">
      <c r="A2" s="154" t="s">
        <v>425</v>
      </c>
      <c r="B2" s="152" t="s">
        <v>426</v>
      </c>
      <c r="C2" s="152" t="s">
        <v>427</v>
      </c>
      <c r="D2" s="152" t="s">
        <v>428</v>
      </c>
      <c r="E2" s="152" t="s">
        <v>429</v>
      </c>
    </row>
    <row r="3" spans="1:5" x14ac:dyDescent="0.35">
      <c r="A3" s="155" t="s">
        <v>430</v>
      </c>
      <c r="B3" s="153" t="s">
        <v>431</v>
      </c>
      <c r="C3" s="153" t="s">
        <v>427</v>
      </c>
      <c r="D3" s="153" t="s">
        <v>432</v>
      </c>
      <c r="E3" s="153" t="s">
        <v>433</v>
      </c>
    </row>
    <row r="4" spans="1:5" x14ac:dyDescent="0.35">
      <c r="A4" s="154" t="s">
        <v>434</v>
      </c>
      <c r="B4" s="152" t="s">
        <v>435</v>
      </c>
      <c r="C4" s="152" t="s">
        <v>427</v>
      </c>
      <c r="D4" s="152" t="s">
        <v>436</v>
      </c>
      <c r="E4" s="152" t="s">
        <v>437</v>
      </c>
    </row>
    <row r="5" spans="1:5" x14ac:dyDescent="0.35">
      <c r="A5" s="155" t="s">
        <v>438</v>
      </c>
      <c r="B5" s="153" t="s">
        <v>439</v>
      </c>
      <c r="C5" s="153" t="s">
        <v>427</v>
      </c>
      <c r="D5" s="153" t="s">
        <v>440</v>
      </c>
      <c r="E5" s="153" t="s">
        <v>441</v>
      </c>
    </row>
    <row r="6" spans="1:5" x14ac:dyDescent="0.35">
      <c r="A6" s="154" t="s">
        <v>442</v>
      </c>
      <c r="B6" s="152" t="s">
        <v>443</v>
      </c>
      <c r="C6" s="152" t="s">
        <v>427</v>
      </c>
      <c r="D6" s="152" t="s">
        <v>444</v>
      </c>
      <c r="E6" s="152" t="s">
        <v>445</v>
      </c>
    </row>
    <row r="7" spans="1:5" x14ac:dyDescent="0.35">
      <c r="A7" s="155" t="s">
        <v>446</v>
      </c>
      <c r="B7" s="153" t="s">
        <v>447</v>
      </c>
      <c r="C7" s="153" t="s">
        <v>427</v>
      </c>
      <c r="D7" s="153" t="s">
        <v>448</v>
      </c>
      <c r="E7" s="153" t="s">
        <v>449</v>
      </c>
    </row>
    <row r="8" spans="1:5" x14ac:dyDescent="0.35">
      <c r="A8" s="154" t="s">
        <v>450</v>
      </c>
      <c r="B8" s="152" t="s">
        <v>451</v>
      </c>
      <c r="C8" s="152" t="s">
        <v>427</v>
      </c>
      <c r="D8" s="152" t="s">
        <v>452</v>
      </c>
      <c r="E8" s="152" t="s">
        <v>453</v>
      </c>
    </row>
    <row r="9" spans="1:5" x14ac:dyDescent="0.35">
      <c r="A9" s="155" t="s">
        <v>454</v>
      </c>
      <c r="B9" s="153" t="s">
        <v>455</v>
      </c>
      <c r="C9" s="153" t="s">
        <v>427</v>
      </c>
      <c r="D9" s="153" t="s">
        <v>456</v>
      </c>
      <c r="E9" s="153" t="s">
        <v>457</v>
      </c>
    </row>
    <row r="10" spans="1:5" x14ac:dyDescent="0.35">
      <c r="A10" s="154" t="s">
        <v>458</v>
      </c>
      <c r="B10" s="152" t="s">
        <v>459</v>
      </c>
      <c r="C10" s="152" t="s">
        <v>427</v>
      </c>
      <c r="D10" s="152" t="s">
        <v>440</v>
      </c>
      <c r="E10" s="152" t="s">
        <v>460</v>
      </c>
    </row>
    <row r="11" spans="1:5" x14ac:dyDescent="0.35">
      <c r="A11" s="155" t="s">
        <v>461</v>
      </c>
      <c r="B11" s="153" t="s">
        <v>462</v>
      </c>
      <c r="C11" s="153" t="s">
        <v>427</v>
      </c>
      <c r="D11" s="153" t="s">
        <v>444</v>
      </c>
      <c r="E11" s="153" t="s">
        <v>463</v>
      </c>
    </row>
    <row r="12" spans="1:5" x14ac:dyDescent="0.35">
      <c r="A12" s="154" t="s">
        <v>464</v>
      </c>
      <c r="B12" s="152" t="s">
        <v>465</v>
      </c>
      <c r="C12" s="152" t="s">
        <v>427</v>
      </c>
      <c r="D12" s="152" t="s">
        <v>466</v>
      </c>
      <c r="E12" s="152" t="s">
        <v>467</v>
      </c>
    </row>
    <row r="13" spans="1:5" x14ac:dyDescent="0.35">
      <c r="A13" s="155" t="s">
        <v>468</v>
      </c>
      <c r="B13" s="153" t="s">
        <v>35</v>
      </c>
      <c r="C13" s="153" t="s">
        <v>427</v>
      </c>
      <c r="D13" s="153" t="s">
        <v>466</v>
      </c>
      <c r="E13" s="153" t="s">
        <v>469</v>
      </c>
    </row>
    <row r="14" spans="1:5" x14ac:dyDescent="0.35">
      <c r="A14" s="154" t="s">
        <v>470</v>
      </c>
      <c r="B14" s="152" t="s">
        <v>471</v>
      </c>
      <c r="C14" s="152" t="s">
        <v>472</v>
      </c>
      <c r="D14" s="152" t="s">
        <v>473</v>
      </c>
      <c r="E14" s="152" t="s">
        <v>474</v>
      </c>
    </row>
    <row r="15" spans="1:5" x14ac:dyDescent="0.35">
      <c r="A15" s="155" t="s">
        <v>475</v>
      </c>
      <c r="B15" s="153" t="s">
        <v>476</v>
      </c>
      <c r="C15" s="153" t="s">
        <v>472</v>
      </c>
      <c r="D15" s="153" t="s">
        <v>198</v>
      </c>
      <c r="E15" s="153" t="s">
        <v>477</v>
      </c>
    </row>
    <row r="16" spans="1:5" x14ac:dyDescent="0.35">
      <c r="A16" s="154" t="s">
        <v>478</v>
      </c>
      <c r="B16" s="152" t="s">
        <v>479</v>
      </c>
      <c r="C16" s="152" t="s">
        <v>472</v>
      </c>
      <c r="D16" s="152" t="s">
        <v>473</v>
      </c>
      <c r="E16" s="152" t="s">
        <v>480</v>
      </c>
    </row>
    <row r="17" spans="1:5" x14ac:dyDescent="0.35">
      <c r="A17" s="155" t="s">
        <v>481</v>
      </c>
      <c r="B17" s="153" t="s">
        <v>482</v>
      </c>
      <c r="C17" s="153" t="s">
        <v>472</v>
      </c>
      <c r="D17" s="153" t="s">
        <v>483</v>
      </c>
      <c r="E17" s="153" t="s">
        <v>484</v>
      </c>
    </row>
    <row r="18" spans="1:5" x14ac:dyDescent="0.35">
      <c r="A18" s="154" t="s">
        <v>481</v>
      </c>
      <c r="B18" s="152" t="s">
        <v>485</v>
      </c>
      <c r="C18" s="152" t="s">
        <v>472</v>
      </c>
      <c r="D18" s="152" t="s">
        <v>483</v>
      </c>
      <c r="E18" s="152" t="s">
        <v>486</v>
      </c>
    </row>
    <row r="19" spans="1:5" x14ac:dyDescent="0.35">
      <c r="A19" s="155" t="s">
        <v>487</v>
      </c>
      <c r="B19" s="153" t="s">
        <v>488</v>
      </c>
      <c r="C19" s="153" t="s">
        <v>472</v>
      </c>
      <c r="D19" s="153" t="s">
        <v>489</v>
      </c>
      <c r="E19" s="153" t="s">
        <v>490</v>
      </c>
    </row>
    <row r="20" spans="1:5" x14ac:dyDescent="0.35">
      <c r="A20" s="154" t="s">
        <v>491</v>
      </c>
      <c r="B20" s="152" t="s">
        <v>492</v>
      </c>
      <c r="C20" s="152" t="s">
        <v>472</v>
      </c>
      <c r="D20" s="152" t="s">
        <v>473</v>
      </c>
      <c r="E20" s="152" t="s">
        <v>493</v>
      </c>
    </row>
    <row r="21" spans="1:5" x14ac:dyDescent="0.35">
      <c r="A21" s="155" t="s">
        <v>494</v>
      </c>
      <c r="B21" s="153" t="s">
        <v>495</v>
      </c>
      <c r="C21" s="153" t="s">
        <v>496</v>
      </c>
      <c r="D21" s="153" t="s">
        <v>497</v>
      </c>
      <c r="E21" s="153" t="s">
        <v>498</v>
      </c>
    </row>
    <row r="22" spans="1:5" x14ac:dyDescent="0.35">
      <c r="A22" s="154" t="s">
        <v>499</v>
      </c>
      <c r="B22" s="152" t="s">
        <v>500</v>
      </c>
      <c r="C22" s="152" t="s">
        <v>496</v>
      </c>
      <c r="D22" s="152" t="s">
        <v>501</v>
      </c>
      <c r="E22" s="152" t="s">
        <v>502</v>
      </c>
    </row>
    <row r="23" spans="1:5" x14ac:dyDescent="0.35">
      <c r="A23" s="155" t="s">
        <v>503</v>
      </c>
      <c r="B23" s="153" t="s">
        <v>504</v>
      </c>
      <c r="C23" s="153" t="s">
        <v>496</v>
      </c>
      <c r="D23" s="153" t="s">
        <v>505</v>
      </c>
      <c r="E23" s="153" t="s">
        <v>506</v>
      </c>
    </row>
    <row r="24" spans="1:5" x14ac:dyDescent="0.35">
      <c r="A24" s="154" t="s">
        <v>507</v>
      </c>
      <c r="B24" s="152" t="s">
        <v>508</v>
      </c>
      <c r="C24" s="152" t="s">
        <v>496</v>
      </c>
      <c r="D24" s="152" t="s">
        <v>509</v>
      </c>
      <c r="E24" s="152" t="s">
        <v>510</v>
      </c>
    </row>
    <row r="25" spans="1:5" x14ac:dyDescent="0.35">
      <c r="A25" s="155" t="s">
        <v>511</v>
      </c>
      <c r="B25" s="153" t="s">
        <v>512</v>
      </c>
      <c r="C25" s="153" t="s">
        <v>496</v>
      </c>
      <c r="D25" s="153" t="s">
        <v>513</v>
      </c>
      <c r="E25" s="153" t="s">
        <v>514</v>
      </c>
    </row>
    <row r="26" spans="1:5" x14ac:dyDescent="0.35">
      <c r="A26" s="154" t="s">
        <v>515</v>
      </c>
      <c r="B26" s="152" t="s">
        <v>516</v>
      </c>
      <c r="C26" s="152" t="s">
        <v>496</v>
      </c>
      <c r="D26" s="152" t="s">
        <v>517</v>
      </c>
      <c r="E26" s="152" t="s">
        <v>518</v>
      </c>
    </row>
    <row r="27" spans="1:5" x14ac:dyDescent="0.35">
      <c r="A27" s="155" t="s">
        <v>519</v>
      </c>
      <c r="B27" s="153" t="s">
        <v>520</v>
      </c>
      <c r="C27" s="153" t="s">
        <v>496</v>
      </c>
      <c r="D27" s="153" t="s">
        <v>521</v>
      </c>
      <c r="E27" s="153" t="s">
        <v>522</v>
      </c>
    </row>
    <row r="28" spans="1:5" x14ac:dyDescent="0.35">
      <c r="A28" s="154" t="s">
        <v>523</v>
      </c>
      <c r="B28" s="152" t="s">
        <v>443</v>
      </c>
      <c r="C28" s="152" t="s">
        <v>496</v>
      </c>
      <c r="D28" s="152" t="s">
        <v>521</v>
      </c>
      <c r="E28" s="152" t="s">
        <v>524</v>
      </c>
    </row>
    <row r="29" spans="1:5" x14ac:dyDescent="0.35">
      <c r="A29" s="155" t="s">
        <v>84</v>
      </c>
      <c r="B29" s="153" t="s">
        <v>85</v>
      </c>
      <c r="C29" s="153" t="s">
        <v>496</v>
      </c>
      <c r="D29" s="153" t="s">
        <v>525</v>
      </c>
      <c r="E29" s="153" t="s">
        <v>526</v>
      </c>
    </row>
    <row r="30" spans="1:5" x14ac:dyDescent="0.35">
      <c r="A30" s="154" t="s">
        <v>527</v>
      </c>
      <c r="B30" s="152" t="s">
        <v>528</v>
      </c>
      <c r="C30" s="152" t="s">
        <v>496</v>
      </c>
      <c r="D30" s="152" t="s">
        <v>529</v>
      </c>
      <c r="E30" s="152" t="s">
        <v>530</v>
      </c>
    </row>
    <row r="31" spans="1:5" x14ac:dyDescent="0.35">
      <c r="A31" s="155" t="s">
        <v>531</v>
      </c>
      <c r="B31" s="153" t="s">
        <v>267</v>
      </c>
      <c r="C31" s="153" t="s">
        <v>496</v>
      </c>
      <c r="D31" s="153" t="s">
        <v>532</v>
      </c>
      <c r="E31" s="153" t="s">
        <v>533</v>
      </c>
    </row>
    <row r="32" spans="1:5" x14ac:dyDescent="0.35">
      <c r="A32" s="154" t="s">
        <v>534</v>
      </c>
      <c r="B32" s="152" t="s">
        <v>535</v>
      </c>
      <c r="C32" s="152" t="s">
        <v>496</v>
      </c>
      <c r="D32" s="152" t="s">
        <v>532</v>
      </c>
      <c r="E32" s="152" t="s">
        <v>536</v>
      </c>
    </row>
    <row r="33" spans="1:5" x14ac:dyDescent="0.35">
      <c r="A33" s="155" t="s">
        <v>537</v>
      </c>
      <c r="B33" s="153" t="s">
        <v>538</v>
      </c>
      <c r="C33" s="153" t="s">
        <v>496</v>
      </c>
      <c r="D33" s="153" t="s">
        <v>539</v>
      </c>
      <c r="E33" s="153" t="s">
        <v>540</v>
      </c>
    </row>
    <row r="34" spans="1:5" x14ac:dyDescent="0.35">
      <c r="A34" s="154" t="s">
        <v>541</v>
      </c>
      <c r="B34" s="152" t="s">
        <v>542</v>
      </c>
      <c r="C34" s="152" t="s">
        <v>496</v>
      </c>
      <c r="D34" s="152" t="s">
        <v>543</v>
      </c>
      <c r="E34" s="152" t="s">
        <v>544</v>
      </c>
    </row>
    <row r="35" spans="1:5" x14ac:dyDescent="0.35">
      <c r="A35" s="155" t="s">
        <v>545</v>
      </c>
      <c r="B35" s="153" t="s">
        <v>546</v>
      </c>
      <c r="C35" s="153" t="s">
        <v>496</v>
      </c>
      <c r="D35" s="153" t="s">
        <v>543</v>
      </c>
      <c r="E35" s="153" t="s">
        <v>547</v>
      </c>
    </row>
    <row r="36" spans="1:5" x14ac:dyDescent="0.35">
      <c r="A36" s="154" t="s">
        <v>481</v>
      </c>
      <c r="B36" s="152" t="s">
        <v>548</v>
      </c>
      <c r="C36" s="152" t="s">
        <v>496</v>
      </c>
      <c r="D36" s="152" t="s">
        <v>549</v>
      </c>
      <c r="E36" s="152" t="s">
        <v>550</v>
      </c>
    </row>
    <row r="37" spans="1:5" x14ac:dyDescent="0.35">
      <c r="A37" s="155" t="s">
        <v>551</v>
      </c>
      <c r="B37" s="153" t="s">
        <v>552</v>
      </c>
      <c r="C37" s="153" t="s">
        <v>496</v>
      </c>
      <c r="D37" s="153" t="s">
        <v>553</v>
      </c>
      <c r="E37" s="153" t="s">
        <v>554</v>
      </c>
    </row>
    <row r="38" spans="1:5" x14ac:dyDescent="0.35">
      <c r="A38" s="154" t="s">
        <v>555</v>
      </c>
      <c r="B38" s="152" t="s">
        <v>471</v>
      </c>
      <c r="C38" s="152" t="s">
        <v>496</v>
      </c>
      <c r="D38" s="152" t="s">
        <v>556</v>
      </c>
      <c r="E38" s="152" t="s">
        <v>557</v>
      </c>
    </row>
    <row r="39" spans="1:5" x14ac:dyDescent="0.35">
      <c r="A39" s="155" t="s">
        <v>558</v>
      </c>
      <c r="B39" s="153" t="s">
        <v>559</v>
      </c>
      <c r="C39" s="153" t="s">
        <v>496</v>
      </c>
      <c r="D39" s="153" t="s">
        <v>556</v>
      </c>
      <c r="E39" s="153" t="s">
        <v>560</v>
      </c>
    </row>
    <row r="40" spans="1:5" x14ac:dyDescent="0.35">
      <c r="A40" s="154" t="s">
        <v>561</v>
      </c>
      <c r="B40" s="152" t="s">
        <v>562</v>
      </c>
      <c r="C40" s="152" t="s">
        <v>496</v>
      </c>
      <c r="D40" s="152" t="s">
        <v>563</v>
      </c>
      <c r="E40" s="152" t="s">
        <v>564</v>
      </c>
    </row>
    <row r="41" spans="1:5" x14ac:dyDescent="0.35">
      <c r="A41" s="155" t="s">
        <v>565</v>
      </c>
      <c r="B41" s="153" t="s">
        <v>566</v>
      </c>
      <c r="C41" s="153" t="s">
        <v>496</v>
      </c>
      <c r="D41" s="153" t="s">
        <v>567</v>
      </c>
      <c r="E41" s="153" t="s">
        <v>568</v>
      </c>
    </row>
    <row r="42" spans="1:5" x14ac:dyDescent="0.35">
      <c r="A42" s="154" t="s">
        <v>569</v>
      </c>
      <c r="B42" s="152" t="s">
        <v>570</v>
      </c>
      <c r="C42" s="152" t="s">
        <v>496</v>
      </c>
      <c r="D42" s="152" t="s">
        <v>567</v>
      </c>
      <c r="E42" s="152" t="s">
        <v>571</v>
      </c>
    </row>
    <row r="43" spans="1:5" x14ac:dyDescent="0.35">
      <c r="A43" s="155" t="s">
        <v>572</v>
      </c>
      <c r="B43" s="153" t="s">
        <v>573</v>
      </c>
      <c r="C43" s="153" t="s">
        <v>496</v>
      </c>
      <c r="D43" s="153" t="s">
        <v>567</v>
      </c>
      <c r="E43" s="153" t="s">
        <v>574</v>
      </c>
    </row>
    <row r="44" spans="1:5" x14ac:dyDescent="0.35">
      <c r="A44" s="154" t="s">
        <v>575</v>
      </c>
      <c r="B44" s="152" t="s">
        <v>576</v>
      </c>
      <c r="C44" s="152" t="s">
        <v>577</v>
      </c>
      <c r="D44" s="152" t="s">
        <v>578</v>
      </c>
      <c r="E44" s="152" t="s">
        <v>579</v>
      </c>
    </row>
    <row r="45" spans="1:5" x14ac:dyDescent="0.35">
      <c r="A45" s="155" t="s">
        <v>580</v>
      </c>
      <c r="B45" s="153" t="s">
        <v>581</v>
      </c>
      <c r="C45" s="153" t="s">
        <v>577</v>
      </c>
      <c r="D45" s="153" t="s">
        <v>428</v>
      </c>
      <c r="E45" s="153" t="s">
        <v>582</v>
      </c>
    </row>
    <row r="46" spans="1:5" x14ac:dyDescent="0.35">
      <c r="A46" s="154" t="s">
        <v>583</v>
      </c>
      <c r="B46" s="152" t="s">
        <v>500</v>
      </c>
      <c r="C46" s="152" t="s">
        <v>577</v>
      </c>
      <c r="D46" s="152" t="s">
        <v>567</v>
      </c>
      <c r="E46" s="152" t="s">
        <v>584</v>
      </c>
    </row>
    <row r="47" spans="1:5" x14ac:dyDescent="0.35">
      <c r="A47" s="155" t="s">
        <v>585</v>
      </c>
      <c r="B47" s="153" t="s">
        <v>586</v>
      </c>
      <c r="C47" s="153" t="s">
        <v>577</v>
      </c>
      <c r="D47" s="153" t="s">
        <v>587</v>
      </c>
      <c r="E47" s="153" t="s">
        <v>588</v>
      </c>
    </row>
    <row r="48" spans="1:5" x14ac:dyDescent="0.35">
      <c r="A48" s="154" t="s">
        <v>589</v>
      </c>
      <c r="B48" s="152" t="s">
        <v>590</v>
      </c>
      <c r="C48" s="152" t="s">
        <v>577</v>
      </c>
      <c r="D48" s="152" t="s">
        <v>513</v>
      </c>
      <c r="E48" s="152" t="s">
        <v>591</v>
      </c>
    </row>
    <row r="49" spans="1:5" x14ac:dyDescent="0.35">
      <c r="A49" s="155" t="s">
        <v>592</v>
      </c>
      <c r="B49" s="153" t="s">
        <v>593</v>
      </c>
      <c r="C49" s="153" t="s">
        <v>577</v>
      </c>
      <c r="D49" s="153" t="s">
        <v>594</v>
      </c>
      <c r="E49" s="153" t="s">
        <v>595</v>
      </c>
    </row>
    <row r="50" spans="1:5" x14ac:dyDescent="0.35">
      <c r="A50" s="154" t="s">
        <v>596</v>
      </c>
      <c r="B50" s="152" t="s">
        <v>597</v>
      </c>
      <c r="C50" s="152" t="s">
        <v>577</v>
      </c>
      <c r="D50" s="152" t="s">
        <v>598</v>
      </c>
      <c r="E50" s="152" t="s">
        <v>599</v>
      </c>
    </row>
    <row r="51" spans="1:5" x14ac:dyDescent="0.35">
      <c r="A51" s="155" t="s">
        <v>600</v>
      </c>
      <c r="B51" s="153" t="s">
        <v>601</v>
      </c>
      <c r="C51" s="153" t="s">
        <v>577</v>
      </c>
      <c r="D51" s="153" t="s">
        <v>567</v>
      </c>
      <c r="E51" s="153" t="s">
        <v>602</v>
      </c>
    </row>
    <row r="52" spans="1:5" x14ac:dyDescent="0.35">
      <c r="A52" s="154" t="s">
        <v>603</v>
      </c>
      <c r="B52" s="152" t="s">
        <v>604</v>
      </c>
      <c r="C52" s="152" t="s">
        <v>577</v>
      </c>
      <c r="D52" s="152" t="s">
        <v>598</v>
      </c>
      <c r="E52" s="152" t="s">
        <v>605</v>
      </c>
    </row>
    <row r="53" spans="1:5" x14ac:dyDescent="0.35">
      <c r="A53" s="155" t="s">
        <v>606</v>
      </c>
      <c r="B53" s="153" t="s">
        <v>607</v>
      </c>
      <c r="C53" s="153" t="s">
        <v>577</v>
      </c>
      <c r="D53" s="153" t="s">
        <v>448</v>
      </c>
      <c r="E53" s="153" t="s">
        <v>608</v>
      </c>
    </row>
    <row r="54" spans="1:5" x14ac:dyDescent="0.35">
      <c r="A54" s="154" t="s">
        <v>609</v>
      </c>
      <c r="B54" s="152" t="s">
        <v>610</v>
      </c>
      <c r="C54" s="152" t="s">
        <v>577</v>
      </c>
      <c r="D54" s="152" t="s">
        <v>611</v>
      </c>
      <c r="E54" s="152" t="s">
        <v>612</v>
      </c>
    </row>
    <row r="55" spans="1:5" x14ac:dyDescent="0.35">
      <c r="A55" s="155" t="s">
        <v>613</v>
      </c>
      <c r="B55" s="153" t="s">
        <v>601</v>
      </c>
      <c r="C55" s="153" t="s">
        <v>577</v>
      </c>
      <c r="D55" s="153" t="s">
        <v>614</v>
      </c>
      <c r="E55" s="153" t="s">
        <v>602</v>
      </c>
    </row>
    <row r="56" spans="1:5" x14ac:dyDescent="0.35">
      <c r="A56" s="154" t="s">
        <v>615</v>
      </c>
      <c r="B56" s="152" t="s">
        <v>616</v>
      </c>
      <c r="C56" s="152" t="s">
        <v>577</v>
      </c>
      <c r="D56" s="152" t="s">
        <v>617</v>
      </c>
      <c r="E56" s="152" t="s">
        <v>618</v>
      </c>
    </row>
    <row r="57" spans="1:5" x14ac:dyDescent="0.35">
      <c r="A57" s="155" t="s">
        <v>619</v>
      </c>
      <c r="B57" s="153" t="s">
        <v>620</v>
      </c>
      <c r="C57" s="153" t="s">
        <v>577</v>
      </c>
      <c r="D57" s="153" t="s">
        <v>621</v>
      </c>
      <c r="E57" s="153" t="s">
        <v>622</v>
      </c>
    </row>
    <row r="58" spans="1:5" x14ac:dyDescent="0.35">
      <c r="A58" s="154" t="s">
        <v>623</v>
      </c>
      <c r="B58" s="152" t="s">
        <v>624</v>
      </c>
      <c r="C58" s="152" t="s">
        <v>577</v>
      </c>
      <c r="D58" s="152" t="s">
        <v>625</v>
      </c>
      <c r="E58" s="152" t="s">
        <v>626</v>
      </c>
    </row>
    <row r="59" spans="1:5" x14ac:dyDescent="0.35">
      <c r="A59" s="155" t="s">
        <v>627</v>
      </c>
      <c r="B59" s="153" t="s">
        <v>628</v>
      </c>
      <c r="C59" s="153" t="s">
        <v>577</v>
      </c>
      <c r="D59" s="153" t="s">
        <v>629</v>
      </c>
      <c r="E59" s="153" t="s">
        <v>630</v>
      </c>
    </row>
    <row r="60" spans="1:5" x14ac:dyDescent="0.35">
      <c r="A60" s="154" t="s">
        <v>631</v>
      </c>
      <c r="B60" s="152" t="s">
        <v>632</v>
      </c>
      <c r="C60" s="152" t="s">
        <v>577</v>
      </c>
      <c r="D60" s="152" t="s">
        <v>633</v>
      </c>
      <c r="E60" s="152" t="s">
        <v>634</v>
      </c>
    </row>
    <row r="61" spans="1:5" x14ac:dyDescent="0.35">
      <c r="A61" s="155" t="s">
        <v>635</v>
      </c>
      <c r="B61" s="153" t="s">
        <v>636</v>
      </c>
      <c r="C61" s="153" t="s">
        <v>577</v>
      </c>
      <c r="D61" s="153" t="s">
        <v>617</v>
      </c>
      <c r="E61" s="153" t="s">
        <v>637</v>
      </c>
    </row>
    <row r="62" spans="1:5" x14ac:dyDescent="0.35">
      <c r="A62" s="154" t="s">
        <v>638</v>
      </c>
      <c r="B62" s="152" t="s">
        <v>639</v>
      </c>
      <c r="C62" s="152" t="s">
        <v>577</v>
      </c>
      <c r="D62" s="152" t="s">
        <v>567</v>
      </c>
      <c r="E62" s="152" t="s">
        <v>640</v>
      </c>
    </row>
    <row r="63" spans="1:5" x14ac:dyDescent="0.35">
      <c r="A63" s="155" t="s">
        <v>641</v>
      </c>
      <c r="B63" s="153" t="s">
        <v>642</v>
      </c>
      <c r="C63" s="153" t="s">
        <v>577</v>
      </c>
      <c r="D63" s="153" t="s">
        <v>643</v>
      </c>
      <c r="E63" s="153" t="s">
        <v>644</v>
      </c>
    </row>
    <row r="64" spans="1:5" x14ac:dyDescent="0.35">
      <c r="A64" s="154" t="s">
        <v>645</v>
      </c>
      <c r="B64" s="152" t="s">
        <v>646</v>
      </c>
      <c r="C64" s="152" t="s">
        <v>577</v>
      </c>
      <c r="D64" s="152" t="s">
        <v>647</v>
      </c>
      <c r="E64" s="152" t="s">
        <v>648</v>
      </c>
    </row>
    <row r="65" spans="1:5" x14ac:dyDescent="0.35">
      <c r="A65" s="155" t="s">
        <v>649</v>
      </c>
      <c r="B65" s="153" t="s">
        <v>95</v>
      </c>
      <c r="C65" s="153" t="s">
        <v>650</v>
      </c>
      <c r="D65" s="153" t="s">
        <v>651</v>
      </c>
      <c r="E65" s="153" t="s">
        <v>652</v>
      </c>
    </row>
    <row r="66" spans="1:5" x14ac:dyDescent="0.35">
      <c r="A66" s="154" t="s">
        <v>653</v>
      </c>
      <c r="B66" s="152" t="s">
        <v>654</v>
      </c>
      <c r="C66" s="152" t="s">
        <v>650</v>
      </c>
      <c r="D66" s="152" t="s">
        <v>655</v>
      </c>
      <c r="E66" s="152" t="s">
        <v>656</v>
      </c>
    </row>
    <row r="67" spans="1:5" x14ac:dyDescent="0.35">
      <c r="A67" s="155" t="s">
        <v>657</v>
      </c>
      <c r="B67" s="153" t="s">
        <v>658</v>
      </c>
      <c r="C67" s="153" t="s">
        <v>650</v>
      </c>
      <c r="D67" s="153" t="s">
        <v>659</v>
      </c>
      <c r="E67" s="153" t="s">
        <v>660</v>
      </c>
    </row>
    <row r="68" spans="1:5" x14ac:dyDescent="0.35">
      <c r="A68" s="154" t="s">
        <v>661</v>
      </c>
      <c r="B68" s="152" t="s">
        <v>662</v>
      </c>
      <c r="C68" s="152" t="s">
        <v>650</v>
      </c>
      <c r="D68" s="152" t="s">
        <v>509</v>
      </c>
      <c r="E68" s="152" t="s">
        <v>663</v>
      </c>
    </row>
    <row r="69" spans="1:5" x14ac:dyDescent="0.35">
      <c r="A69" s="155" t="s">
        <v>664</v>
      </c>
      <c r="B69" s="153" t="s">
        <v>665</v>
      </c>
      <c r="C69" s="153" t="s">
        <v>650</v>
      </c>
      <c r="D69" s="153" t="s">
        <v>666</v>
      </c>
      <c r="E69" s="153" t="s">
        <v>667</v>
      </c>
    </row>
    <row r="70" spans="1:5" x14ac:dyDescent="0.35">
      <c r="A70" s="154" t="s">
        <v>29</v>
      </c>
      <c r="B70" s="152" t="s">
        <v>30</v>
      </c>
      <c r="C70" s="152" t="s">
        <v>650</v>
      </c>
      <c r="D70" s="152" t="s">
        <v>473</v>
      </c>
      <c r="E70" s="152" t="s">
        <v>668</v>
      </c>
    </row>
    <row r="71" spans="1:5" x14ac:dyDescent="0.35">
      <c r="A71" s="155" t="s">
        <v>669</v>
      </c>
      <c r="B71" s="153" t="s">
        <v>670</v>
      </c>
      <c r="C71" s="153" t="s">
        <v>650</v>
      </c>
      <c r="D71" s="153" t="s">
        <v>671</v>
      </c>
      <c r="E71" s="153" t="s">
        <v>672</v>
      </c>
    </row>
    <row r="72" spans="1:5" x14ac:dyDescent="0.35">
      <c r="A72" s="154" t="s">
        <v>673</v>
      </c>
      <c r="B72" s="152" t="s">
        <v>674</v>
      </c>
      <c r="C72" s="152" t="s">
        <v>650</v>
      </c>
      <c r="D72" s="152" t="s">
        <v>675</v>
      </c>
      <c r="E72" s="152" t="s">
        <v>676</v>
      </c>
    </row>
    <row r="73" spans="1:5" x14ac:dyDescent="0.35">
      <c r="A73" s="155" t="s">
        <v>677</v>
      </c>
      <c r="B73" s="153" t="s">
        <v>678</v>
      </c>
      <c r="C73" s="153" t="s">
        <v>679</v>
      </c>
      <c r="D73" s="153" t="s">
        <v>428</v>
      </c>
      <c r="E73" s="153" t="s">
        <v>680</v>
      </c>
    </row>
    <row r="74" spans="1:5" x14ac:dyDescent="0.35">
      <c r="A74" s="154" t="s">
        <v>681</v>
      </c>
      <c r="B74" s="152" t="s">
        <v>682</v>
      </c>
      <c r="C74" s="152" t="s">
        <v>679</v>
      </c>
      <c r="D74" s="152" t="s">
        <v>532</v>
      </c>
      <c r="E74" s="152" t="s">
        <v>683</v>
      </c>
    </row>
    <row r="75" spans="1:5" x14ac:dyDescent="0.35">
      <c r="A75" s="155" t="s">
        <v>519</v>
      </c>
      <c r="B75" s="153" t="s">
        <v>684</v>
      </c>
      <c r="C75" s="153" t="s">
        <v>679</v>
      </c>
      <c r="D75" s="153" t="s">
        <v>685</v>
      </c>
      <c r="E75" s="153" t="s">
        <v>686</v>
      </c>
    </row>
    <row r="76" spans="1:5" x14ac:dyDescent="0.35">
      <c r="A76" s="154" t="s">
        <v>687</v>
      </c>
      <c r="B76" s="152" t="s">
        <v>548</v>
      </c>
      <c r="C76" s="152" t="s">
        <v>679</v>
      </c>
      <c r="D76" s="152" t="s">
        <v>688</v>
      </c>
      <c r="E76" s="152" t="s">
        <v>689</v>
      </c>
    </row>
    <row r="77" spans="1:5" x14ac:dyDescent="0.35">
      <c r="A77" s="155" t="s">
        <v>690</v>
      </c>
      <c r="B77" s="153" t="s">
        <v>691</v>
      </c>
      <c r="C77" s="153" t="s">
        <v>679</v>
      </c>
      <c r="D77" s="153" t="s">
        <v>692</v>
      </c>
      <c r="E77" s="153" t="s">
        <v>693</v>
      </c>
    </row>
    <row r="78" spans="1:5" x14ac:dyDescent="0.35">
      <c r="A78" s="154" t="s">
        <v>694</v>
      </c>
      <c r="B78" s="152" t="s">
        <v>485</v>
      </c>
      <c r="C78" s="152" t="s">
        <v>679</v>
      </c>
      <c r="D78" s="152" t="s">
        <v>695</v>
      </c>
      <c r="E78" s="152" t="s">
        <v>696</v>
      </c>
    </row>
    <row r="79" spans="1:5" x14ac:dyDescent="0.35">
      <c r="A79" s="155" t="s">
        <v>697</v>
      </c>
      <c r="B79" s="153" t="s">
        <v>471</v>
      </c>
      <c r="C79" s="153" t="s">
        <v>679</v>
      </c>
      <c r="D79" s="153" t="s">
        <v>698</v>
      </c>
      <c r="E79" s="153" t="s">
        <v>699</v>
      </c>
    </row>
    <row r="80" spans="1:5" x14ac:dyDescent="0.35">
      <c r="A80" s="154" t="s">
        <v>700</v>
      </c>
      <c r="B80" s="152" t="s">
        <v>701</v>
      </c>
      <c r="C80" s="152" t="s">
        <v>679</v>
      </c>
      <c r="D80" s="152" t="s">
        <v>702</v>
      </c>
      <c r="E80" s="152" t="s">
        <v>703</v>
      </c>
    </row>
    <row r="81" spans="1:5" x14ac:dyDescent="0.35">
      <c r="A81" s="155" t="s">
        <v>704</v>
      </c>
      <c r="B81" s="153" t="s">
        <v>705</v>
      </c>
      <c r="C81" s="153" t="s">
        <v>679</v>
      </c>
      <c r="D81" s="153" t="s">
        <v>706</v>
      </c>
      <c r="E81" s="153" t="s">
        <v>707</v>
      </c>
    </row>
    <row r="82" spans="1:5" x14ac:dyDescent="0.35">
      <c r="A82" s="154" t="s">
        <v>708</v>
      </c>
      <c r="B82" s="152" t="s">
        <v>709</v>
      </c>
      <c r="C82" s="152" t="s">
        <v>679</v>
      </c>
      <c r="D82" s="152" t="s">
        <v>567</v>
      </c>
      <c r="E82" s="152" t="s">
        <v>710</v>
      </c>
    </row>
    <row r="83" spans="1:5" x14ac:dyDescent="0.35">
      <c r="A83" s="155" t="s">
        <v>711</v>
      </c>
      <c r="B83" s="153" t="s">
        <v>712</v>
      </c>
      <c r="C83" s="153" t="s">
        <v>679</v>
      </c>
      <c r="D83" s="153" t="s">
        <v>614</v>
      </c>
      <c r="E83" s="153" t="s">
        <v>713</v>
      </c>
    </row>
    <row r="84" spans="1:5" x14ac:dyDescent="0.35">
      <c r="A84" s="154" t="s">
        <v>714</v>
      </c>
      <c r="B84" s="152" t="s">
        <v>715</v>
      </c>
      <c r="C84" s="152" t="s">
        <v>679</v>
      </c>
      <c r="D84" s="152" t="s">
        <v>716</v>
      </c>
      <c r="E84" s="152" t="s">
        <v>717</v>
      </c>
    </row>
    <row r="85" spans="1:5" x14ac:dyDescent="0.35">
      <c r="A85" s="155" t="s">
        <v>718</v>
      </c>
      <c r="B85" s="153" t="s">
        <v>719</v>
      </c>
      <c r="C85" s="153" t="s">
        <v>679</v>
      </c>
      <c r="D85" s="153" t="s">
        <v>532</v>
      </c>
      <c r="E85" s="153" t="s">
        <v>720</v>
      </c>
    </row>
    <row r="86" spans="1:5" x14ac:dyDescent="0.35">
      <c r="A86" s="154" t="s">
        <v>721</v>
      </c>
      <c r="B86" s="152" t="s">
        <v>722</v>
      </c>
      <c r="C86" s="152" t="s">
        <v>679</v>
      </c>
      <c r="D86" s="152" t="s">
        <v>539</v>
      </c>
      <c r="E86" s="152" t="s">
        <v>723</v>
      </c>
    </row>
    <row r="87" spans="1:5" x14ac:dyDescent="0.35">
      <c r="A87" s="155" t="s">
        <v>724</v>
      </c>
      <c r="B87" s="153" t="s">
        <v>725</v>
      </c>
      <c r="C87" s="153" t="s">
        <v>679</v>
      </c>
      <c r="D87" s="153" t="s">
        <v>726</v>
      </c>
      <c r="E87" s="153" t="s">
        <v>727</v>
      </c>
    </row>
    <row r="88" spans="1:5" x14ac:dyDescent="0.35">
      <c r="A88" s="154" t="s">
        <v>728</v>
      </c>
      <c r="B88" s="152" t="s">
        <v>729</v>
      </c>
      <c r="C88" s="152" t="s">
        <v>679</v>
      </c>
      <c r="D88" s="152" t="s">
        <v>633</v>
      </c>
      <c r="E88" s="152" t="s">
        <v>730</v>
      </c>
    </row>
    <row r="89" spans="1:5" x14ac:dyDescent="0.35">
      <c r="A89" s="155" t="s">
        <v>731</v>
      </c>
      <c r="B89" s="153" t="s">
        <v>732</v>
      </c>
      <c r="C89" s="153" t="s">
        <v>679</v>
      </c>
      <c r="D89" s="153" t="s">
        <v>543</v>
      </c>
      <c r="E89" s="153" t="s">
        <v>733</v>
      </c>
    </row>
    <row r="90" spans="1:5" x14ac:dyDescent="0.35">
      <c r="A90" s="154" t="s">
        <v>734</v>
      </c>
      <c r="B90" s="152" t="s">
        <v>99</v>
      </c>
      <c r="C90" s="152" t="s">
        <v>679</v>
      </c>
      <c r="D90" s="152" t="s">
        <v>735</v>
      </c>
      <c r="E90" s="152" t="s">
        <v>736</v>
      </c>
    </row>
    <row r="91" spans="1:5" x14ac:dyDescent="0.35">
      <c r="A91" s="155" t="s">
        <v>737</v>
      </c>
      <c r="B91" s="153" t="s">
        <v>738</v>
      </c>
      <c r="C91" s="153" t="s">
        <v>679</v>
      </c>
      <c r="D91" s="153" t="s">
        <v>739</v>
      </c>
      <c r="E91" s="153" t="s">
        <v>740</v>
      </c>
    </row>
    <row r="92" spans="1:5" x14ac:dyDescent="0.35">
      <c r="A92" s="154" t="s">
        <v>741</v>
      </c>
      <c r="B92" s="152" t="s">
        <v>495</v>
      </c>
      <c r="C92" s="152" t="s">
        <v>679</v>
      </c>
      <c r="D92" s="152" t="s">
        <v>742</v>
      </c>
      <c r="E92" s="152" t="s">
        <v>743</v>
      </c>
    </row>
    <row r="93" spans="1:5" x14ac:dyDescent="0.35">
      <c r="A93" s="155" t="s">
        <v>744</v>
      </c>
      <c r="B93" s="153" t="s">
        <v>745</v>
      </c>
      <c r="C93" s="153" t="s">
        <v>679</v>
      </c>
      <c r="D93" s="153" t="s">
        <v>746</v>
      </c>
      <c r="E93" s="153" t="s">
        <v>747</v>
      </c>
    </row>
    <row r="94" spans="1:5" x14ac:dyDescent="0.35">
      <c r="A94" s="154" t="s">
        <v>748</v>
      </c>
      <c r="B94" s="152" t="s">
        <v>749</v>
      </c>
      <c r="C94" s="152" t="s">
        <v>679</v>
      </c>
      <c r="D94" s="152" t="s">
        <v>750</v>
      </c>
      <c r="E94" s="152" t="s">
        <v>751</v>
      </c>
    </row>
    <row r="95" spans="1:5" x14ac:dyDescent="0.35">
      <c r="A95" s="155" t="s">
        <v>752</v>
      </c>
      <c r="B95" s="153" t="s">
        <v>476</v>
      </c>
      <c r="C95" s="153" t="s">
        <v>679</v>
      </c>
      <c r="D95" s="153" t="s">
        <v>753</v>
      </c>
      <c r="E95" s="153" t="s">
        <v>754</v>
      </c>
    </row>
    <row r="96" spans="1:5" x14ac:dyDescent="0.35">
      <c r="A96" s="154" t="s">
        <v>755</v>
      </c>
      <c r="B96" s="152" t="s">
        <v>504</v>
      </c>
      <c r="C96" s="152" t="s">
        <v>679</v>
      </c>
      <c r="D96" s="152" t="s">
        <v>756</v>
      </c>
      <c r="E96" s="152" t="s">
        <v>757</v>
      </c>
    </row>
    <row r="97" spans="1:5" x14ac:dyDescent="0.35">
      <c r="A97" s="155" t="s">
        <v>758</v>
      </c>
      <c r="B97" s="153" t="s">
        <v>759</v>
      </c>
      <c r="C97" s="153" t="s">
        <v>679</v>
      </c>
      <c r="D97" s="153" t="s">
        <v>509</v>
      </c>
      <c r="E97" s="153" t="s">
        <v>760</v>
      </c>
    </row>
    <row r="98" spans="1:5" x14ac:dyDescent="0.35">
      <c r="A98" s="154" t="s">
        <v>761</v>
      </c>
      <c r="B98" s="152" t="s">
        <v>762</v>
      </c>
      <c r="C98" s="152" t="s">
        <v>679</v>
      </c>
      <c r="D98" s="152" t="s">
        <v>698</v>
      </c>
      <c r="E98" s="152" t="s">
        <v>763</v>
      </c>
    </row>
    <row r="99" spans="1:5" x14ac:dyDescent="0.35">
      <c r="A99" s="155" t="s">
        <v>764</v>
      </c>
      <c r="B99" s="153" t="s">
        <v>765</v>
      </c>
      <c r="C99" s="153" t="s">
        <v>679</v>
      </c>
      <c r="D99" s="153" t="s">
        <v>567</v>
      </c>
      <c r="E99" s="153" t="s">
        <v>766</v>
      </c>
    </row>
    <row r="100" spans="1:5" x14ac:dyDescent="0.35">
      <c r="A100" s="154" t="s">
        <v>767</v>
      </c>
      <c r="B100" s="152" t="s">
        <v>768</v>
      </c>
      <c r="C100" s="152" t="s">
        <v>679</v>
      </c>
      <c r="D100" s="152" t="s">
        <v>513</v>
      </c>
      <c r="E100" s="152" t="s">
        <v>769</v>
      </c>
    </row>
    <row r="101" spans="1:5" x14ac:dyDescent="0.35">
      <c r="A101" s="155" t="s">
        <v>770</v>
      </c>
      <c r="B101" s="153" t="s">
        <v>471</v>
      </c>
      <c r="C101" s="153" t="s">
        <v>679</v>
      </c>
      <c r="D101" s="153" t="s">
        <v>771</v>
      </c>
      <c r="E101" s="153" t="s">
        <v>772</v>
      </c>
    </row>
    <row r="102" spans="1:5" x14ac:dyDescent="0.35">
      <c r="A102" s="154" t="s">
        <v>773</v>
      </c>
      <c r="B102" s="152" t="s">
        <v>774</v>
      </c>
      <c r="C102" s="152" t="s">
        <v>679</v>
      </c>
      <c r="D102" s="152" t="s">
        <v>775</v>
      </c>
      <c r="E102" s="152" t="s">
        <v>776</v>
      </c>
    </row>
    <row r="103" spans="1:5" x14ac:dyDescent="0.35">
      <c r="A103" s="155" t="s">
        <v>181</v>
      </c>
      <c r="B103" s="153" t="s">
        <v>180</v>
      </c>
      <c r="C103" s="153" t="s">
        <v>679</v>
      </c>
      <c r="D103" s="153" t="s">
        <v>777</v>
      </c>
      <c r="E103" s="153" t="s">
        <v>778</v>
      </c>
    </row>
    <row r="104" spans="1:5" x14ac:dyDescent="0.35">
      <c r="A104" s="154" t="s">
        <v>45</v>
      </c>
      <c r="B104" s="152" t="s">
        <v>46</v>
      </c>
      <c r="C104" s="152" t="s">
        <v>679</v>
      </c>
      <c r="D104" s="152" t="s">
        <v>497</v>
      </c>
      <c r="E104" s="152" t="s">
        <v>779</v>
      </c>
    </row>
    <row r="105" spans="1:5" x14ac:dyDescent="0.35">
      <c r="A105" s="155" t="s">
        <v>780</v>
      </c>
      <c r="B105" s="153" t="s">
        <v>781</v>
      </c>
      <c r="C105" s="153" t="s">
        <v>679</v>
      </c>
      <c r="D105" s="153" t="s">
        <v>505</v>
      </c>
      <c r="E105" s="153" t="s">
        <v>782</v>
      </c>
    </row>
    <row r="106" spans="1:5" x14ac:dyDescent="0.35">
      <c r="A106" s="154" t="s">
        <v>783</v>
      </c>
      <c r="B106" s="152" t="s">
        <v>784</v>
      </c>
      <c r="C106" s="152" t="s">
        <v>679</v>
      </c>
      <c r="D106" s="152" t="s">
        <v>785</v>
      </c>
      <c r="E106" s="152" t="s">
        <v>786</v>
      </c>
    </row>
    <row r="107" spans="1:5" x14ac:dyDescent="0.35">
      <c r="A107" s="155" t="s">
        <v>787</v>
      </c>
      <c r="B107" s="153" t="s">
        <v>722</v>
      </c>
      <c r="C107" s="153" t="s">
        <v>679</v>
      </c>
      <c r="D107" s="153" t="s">
        <v>549</v>
      </c>
      <c r="E107" s="153" t="s">
        <v>788</v>
      </c>
    </row>
    <row r="108" spans="1:5" x14ac:dyDescent="0.35">
      <c r="A108" s="154" t="s">
        <v>789</v>
      </c>
      <c r="B108" s="152" t="s">
        <v>168</v>
      </c>
      <c r="C108" s="152" t="s">
        <v>790</v>
      </c>
      <c r="D108" s="152" t="s">
        <v>791</v>
      </c>
      <c r="E108" s="152" t="s">
        <v>792</v>
      </c>
    </row>
    <row r="109" spans="1:5" x14ac:dyDescent="0.35">
      <c r="A109" s="155" t="s">
        <v>793</v>
      </c>
      <c r="B109" s="153" t="s">
        <v>508</v>
      </c>
      <c r="C109" s="153" t="s">
        <v>790</v>
      </c>
      <c r="D109" s="153" t="s">
        <v>473</v>
      </c>
      <c r="E109" s="153" t="s">
        <v>794</v>
      </c>
    </row>
    <row r="110" spans="1:5" x14ac:dyDescent="0.35">
      <c r="A110" s="154" t="s">
        <v>795</v>
      </c>
      <c r="B110" s="152" t="s">
        <v>796</v>
      </c>
      <c r="C110" s="152" t="s">
        <v>790</v>
      </c>
      <c r="D110" s="152" t="s">
        <v>655</v>
      </c>
      <c r="E110" s="152" t="s">
        <v>797</v>
      </c>
    </row>
    <row r="111" spans="1:5" x14ac:dyDescent="0.35">
      <c r="A111" s="155" t="s">
        <v>798</v>
      </c>
      <c r="B111" s="153" t="s">
        <v>799</v>
      </c>
      <c r="C111" s="153" t="s">
        <v>790</v>
      </c>
      <c r="D111" s="153" t="s">
        <v>594</v>
      </c>
      <c r="E111" s="153" t="s">
        <v>800</v>
      </c>
    </row>
    <row r="112" spans="1:5" x14ac:dyDescent="0.35">
      <c r="A112" s="154" t="s">
        <v>801</v>
      </c>
      <c r="B112" s="152" t="s">
        <v>802</v>
      </c>
      <c r="C112" s="152" t="s">
        <v>790</v>
      </c>
      <c r="D112" s="152" t="s">
        <v>803</v>
      </c>
      <c r="E112" s="152" t="s">
        <v>804</v>
      </c>
    </row>
    <row r="113" spans="1:5" x14ac:dyDescent="0.35">
      <c r="A113" s="155" t="s">
        <v>805</v>
      </c>
      <c r="B113" s="153" t="s">
        <v>459</v>
      </c>
      <c r="C113" s="153" t="s">
        <v>790</v>
      </c>
      <c r="D113" s="153" t="s">
        <v>473</v>
      </c>
      <c r="E113" s="153" t="s">
        <v>806</v>
      </c>
    </row>
    <row r="114" spans="1:5" x14ac:dyDescent="0.35">
      <c r="A114" s="154" t="s">
        <v>807</v>
      </c>
      <c r="B114" s="152" t="s">
        <v>796</v>
      </c>
      <c r="C114" s="152" t="s">
        <v>790</v>
      </c>
      <c r="D114" s="152" t="s">
        <v>202</v>
      </c>
      <c r="E114" s="152" t="s">
        <v>797</v>
      </c>
    </row>
    <row r="115" spans="1:5" x14ac:dyDescent="0.35">
      <c r="A115" s="155" t="s">
        <v>808</v>
      </c>
      <c r="B115" s="153" t="s">
        <v>809</v>
      </c>
      <c r="C115" s="153" t="s">
        <v>790</v>
      </c>
      <c r="D115" s="153" t="s">
        <v>803</v>
      </c>
      <c r="E115" s="153" t="s">
        <v>810</v>
      </c>
    </row>
    <row r="116" spans="1:5" x14ac:dyDescent="0.35">
      <c r="A116" s="154" t="s">
        <v>811</v>
      </c>
      <c r="B116" s="152" t="s">
        <v>471</v>
      </c>
      <c r="C116" s="152" t="s">
        <v>790</v>
      </c>
      <c r="D116" s="152" t="s">
        <v>611</v>
      </c>
      <c r="E116" s="152" t="s">
        <v>812</v>
      </c>
    </row>
    <row r="117" spans="1:5" x14ac:dyDescent="0.35">
      <c r="A117" s="155" t="s">
        <v>481</v>
      </c>
      <c r="B117" s="153" t="s">
        <v>813</v>
      </c>
      <c r="C117" s="153" t="s">
        <v>790</v>
      </c>
      <c r="D117" s="153" t="s">
        <v>814</v>
      </c>
      <c r="E117" s="153" t="s">
        <v>815</v>
      </c>
    </row>
    <row r="118" spans="1:5" x14ac:dyDescent="0.35">
      <c r="A118" s="154" t="s">
        <v>816</v>
      </c>
      <c r="B118" s="152" t="s">
        <v>817</v>
      </c>
      <c r="C118" s="152" t="s">
        <v>818</v>
      </c>
      <c r="D118" s="152" t="s">
        <v>819</v>
      </c>
      <c r="E118" s="152" t="s">
        <v>820</v>
      </c>
    </row>
    <row r="119" spans="1:5" x14ac:dyDescent="0.35">
      <c r="A119" s="155" t="s">
        <v>821</v>
      </c>
      <c r="B119" s="153" t="s">
        <v>822</v>
      </c>
      <c r="C119" s="153" t="s">
        <v>818</v>
      </c>
      <c r="D119" s="153" t="s">
        <v>567</v>
      </c>
      <c r="E119" s="153" t="s">
        <v>823</v>
      </c>
    </row>
    <row r="120" spans="1:5" x14ac:dyDescent="0.35">
      <c r="A120" s="154" t="s">
        <v>824</v>
      </c>
      <c r="B120" s="152" t="s">
        <v>825</v>
      </c>
      <c r="C120" s="152" t="s">
        <v>818</v>
      </c>
      <c r="D120" s="152" t="s">
        <v>826</v>
      </c>
      <c r="E120" s="152" t="s">
        <v>827</v>
      </c>
    </row>
    <row r="121" spans="1:5" x14ac:dyDescent="0.35">
      <c r="A121" s="155" t="s">
        <v>828</v>
      </c>
      <c r="B121" s="153" t="s">
        <v>829</v>
      </c>
      <c r="C121" s="153" t="s">
        <v>818</v>
      </c>
      <c r="D121" s="153" t="s">
        <v>830</v>
      </c>
      <c r="E121" s="153" t="s">
        <v>831</v>
      </c>
    </row>
    <row r="122" spans="1:5" x14ac:dyDescent="0.35">
      <c r="A122" s="154" t="s">
        <v>832</v>
      </c>
      <c r="B122" s="152" t="s">
        <v>833</v>
      </c>
      <c r="C122" s="152" t="s">
        <v>818</v>
      </c>
      <c r="D122" s="152" t="s">
        <v>567</v>
      </c>
      <c r="E122" s="152" t="s">
        <v>834</v>
      </c>
    </row>
    <row r="123" spans="1:5" x14ac:dyDescent="0.35">
      <c r="A123" s="155" t="s">
        <v>835</v>
      </c>
      <c r="B123" s="153" t="s">
        <v>836</v>
      </c>
      <c r="C123" s="153" t="s">
        <v>818</v>
      </c>
      <c r="D123" s="153" t="s">
        <v>202</v>
      </c>
      <c r="E123" s="153" t="s">
        <v>837</v>
      </c>
    </row>
    <row r="124" spans="1:5" x14ac:dyDescent="0.35">
      <c r="A124" s="154" t="s">
        <v>838</v>
      </c>
      <c r="B124" s="152" t="s">
        <v>839</v>
      </c>
      <c r="C124" s="152" t="s">
        <v>818</v>
      </c>
      <c r="D124" s="152" t="s">
        <v>830</v>
      </c>
      <c r="E124" s="152" t="s">
        <v>840</v>
      </c>
    </row>
    <row r="125" spans="1:5" x14ac:dyDescent="0.35">
      <c r="A125" s="155" t="s">
        <v>841</v>
      </c>
      <c r="B125" s="153" t="s">
        <v>842</v>
      </c>
      <c r="C125" s="153" t="s">
        <v>818</v>
      </c>
      <c r="D125" s="153" t="s">
        <v>567</v>
      </c>
      <c r="E125" s="153" t="s">
        <v>843</v>
      </c>
    </row>
    <row r="126" spans="1:5" x14ac:dyDescent="0.35">
      <c r="A126" s="154" t="s">
        <v>844</v>
      </c>
      <c r="B126" s="152" t="s">
        <v>845</v>
      </c>
      <c r="C126" s="152" t="s">
        <v>818</v>
      </c>
      <c r="D126" s="152" t="s">
        <v>819</v>
      </c>
      <c r="E126" s="152" t="s">
        <v>846</v>
      </c>
    </row>
    <row r="127" spans="1:5" x14ac:dyDescent="0.35">
      <c r="A127" s="155" t="s">
        <v>847</v>
      </c>
      <c r="B127" s="153" t="s">
        <v>848</v>
      </c>
      <c r="C127" s="153" t="s">
        <v>818</v>
      </c>
      <c r="D127" s="153" t="s">
        <v>428</v>
      </c>
      <c r="E127" s="153" t="s">
        <v>849</v>
      </c>
    </row>
    <row r="128" spans="1:5" x14ac:dyDescent="0.35">
      <c r="A128" s="154" t="s">
        <v>850</v>
      </c>
      <c r="B128" s="152" t="s">
        <v>851</v>
      </c>
      <c r="C128" s="152" t="s">
        <v>818</v>
      </c>
      <c r="D128" s="152" t="s">
        <v>685</v>
      </c>
      <c r="E128" s="152" t="s">
        <v>852</v>
      </c>
    </row>
    <row r="129" spans="1:5" x14ac:dyDescent="0.35">
      <c r="A129" s="155" t="s">
        <v>853</v>
      </c>
      <c r="B129" s="153" t="s">
        <v>854</v>
      </c>
      <c r="C129" s="153" t="s">
        <v>818</v>
      </c>
      <c r="D129" s="153" t="s">
        <v>532</v>
      </c>
      <c r="E129" s="153" t="s">
        <v>855</v>
      </c>
    </row>
    <row r="130" spans="1:5" x14ac:dyDescent="0.35">
      <c r="A130" s="154" t="s">
        <v>856</v>
      </c>
      <c r="B130" s="152" t="s">
        <v>451</v>
      </c>
      <c r="C130" s="152" t="s">
        <v>818</v>
      </c>
      <c r="D130" s="152" t="s">
        <v>532</v>
      </c>
      <c r="E130" s="152" t="s">
        <v>857</v>
      </c>
    </row>
    <row r="131" spans="1:5" x14ac:dyDescent="0.35">
      <c r="A131" s="155" t="s">
        <v>858</v>
      </c>
      <c r="B131" s="153" t="s">
        <v>859</v>
      </c>
      <c r="C131" s="153" t="s">
        <v>818</v>
      </c>
      <c r="D131" s="153" t="s">
        <v>539</v>
      </c>
      <c r="E131" s="153" t="s">
        <v>860</v>
      </c>
    </row>
    <row r="132" spans="1:5" x14ac:dyDescent="0.35">
      <c r="A132" s="154" t="s">
        <v>861</v>
      </c>
      <c r="B132" s="152" t="s">
        <v>862</v>
      </c>
      <c r="C132" s="152" t="s">
        <v>818</v>
      </c>
      <c r="D132" s="152" t="s">
        <v>543</v>
      </c>
      <c r="E132" s="152" t="s">
        <v>863</v>
      </c>
    </row>
    <row r="133" spans="1:5" x14ac:dyDescent="0.35">
      <c r="A133" s="155" t="s">
        <v>864</v>
      </c>
      <c r="B133" s="153" t="s">
        <v>865</v>
      </c>
      <c r="C133" s="153" t="s">
        <v>818</v>
      </c>
      <c r="D133" s="153" t="s">
        <v>543</v>
      </c>
      <c r="E133" s="153" t="s">
        <v>866</v>
      </c>
    </row>
    <row r="134" spans="1:5" x14ac:dyDescent="0.35">
      <c r="A134" s="154" t="s">
        <v>867</v>
      </c>
      <c r="B134" s="152" t="s">
        <v>868</v>
      </c>
      <c r="C134" s="152" t="s">
        <v>818</v>
      </c>
      <c r="D134" s="152" t="s">
        <v>505</v>
      </c>
      <c r="E134" s="152" t="s">
        <v>869</v>
      </c>
    </row>
    <row r="135" spans="1:5" x14ac:dyDescent="0.35">
      <c r="A135" s="155" t="s">
        <v>870</v>
      </c>
      <c r="B135" s="153" t="s">
        <v>871</v>
      </c>
      <c r="C135" s="153" t="s">
        <v>818</v>
      </c>
      <c r="D135" s="153" t="s">
        <v>872</v>
      </c>
      <c r="E135" s="153" t="s">
        <v>873</v>
      </c>
    </row>
    <row r="136" spans="1:5" x14ac:dyDescent="0.35">
      <c r="A136" s="154" t="s">
        <v>874</v>
      </c>
      <c r="B136" s="152" t="s">
        <v>875</v>
      </c>
      <c r="C136" s="152" t="s">
        <v>818</v>
      </c>
      <c r="D136" s="152" t="s">
        <v>876</v>
      </c>
      <c r="E136" s="152" t="s">
        <v>877</v>
      </c>
    </row>
    <row r="137" spans="1:5" x14ac:dyDescent="0.35">
      <c r="A137" s="155" t="s">
        <v>878</v>
      </c>
      <c r="B137" s="153" t="s">
        <v>519</v>
      </c>
      <c r="C137" s="153" t="s">
        <v>818</v>
      </c>
      <c r="D137" s="153" t="s">
        <v>879</v>
      </c>
      <c r="E137" s="153" t="s">
        <v>880</v>
      </c>
    </row>
    <row r="138" spans="1:5" x14ac:dyDescent="0.35">
      <c r="A138" s="154" t="s">
        <v>881</v>
      </c>
      <c r="B138" s="152" t="s">
        <v>882</v>
      </c>
      <c r="C138" s="152" t="s">
        <v>818</v>
      </c>
      <c r="D138" s="152" t="s">
        <v>202</v>
      </c>
      <c r="E138" s="152" t="s">
        <v>883</v>
      </c>
    </row>
    <row r="139" spans="1:5" x14ac:dyDescent="0.35">
      <c r="A139" s="155" t="s">
        <v>884</v>
      </c>
      <c r="B139" s="153" t="s">
        <v>885</v>
      </c>
      <c r="C139" s="153" t="s">
        <v>818</v>
      </c>
      <c r="D139" s="153" t="s">
        <v>513</v>
      </c>
      <c r="E139" s="153" t="s">
        <v>886</v>
      </c>
    </row>
    <row r="140" spans="1:5" x14ac:dyDescent="0.35">
      <c r="A140" s="154" t="s">
        <v>887</v>
      </c>
      <c r="B140" s="152" t="s">
        <v>888</v>
      </c>
      <c r="C140" s="152" t="s">
        <v>818</v>
      </c>
      <c r="D140" s="152" t="s">
        <v>777</v>
      </c>
      <c r="E140" s="152" t="s">
        <v>889</v>
      </c>
    </row>
    <row r="141" spans="1:5" x14ac:dyDescent="0.35">
      <c r="A141" s="155" t="s">
        <v>890</v>
      </c>
      <c r="B141" s="153" t="s">
        <v>471</v>
      </c>
      <c r="C141" s="153" t="s">
        <v>891</v>
      </c>
      <c r="D141" s="153" t="s">
        <v>685</v>
      </c>
      <c r="E141" s="153" t="s">
        <v>892</v>
      </c>
    </row>
    <row r="142" spans="1:5" x14ac:dyDescent="0.35">
      <c r="A142" s="154" t="s">
        <v>893</v>
      </c>
      <c r="B142" s="152" t="s">
        <v>559</v>
      </c>
      <c r="C142" s="152" t="s">
        <v>891</v>
      </c>
      <c r="D142" s="152" t="s">
        <v>894</v>
      </c>
      <c r="E142" s="152" t="s">
        <v>895</v>
      </c>
    </row>
    <row r="143" spans="1:5" x14ac:dyDescent="0.35">
      <c r="A143" s="155" t="s">
        <v>94</v>
      </c>
      <c r="B143" s="153" t="s">
        <v>896</v>
      </c>
      <c r="C143" s="153" t="s">
        <v>891</v>
      </c>
      <c r="D143" s="153" t="s">
        <v>897</v>
      </c>
      <c r="E143" s="153" t="s">
        <v>898</v>
      </c>
    </row>
    <row r="144" spans="1:5" x14ac:dyDescent="0.35">
      <c r="A144" s="154" t="s">
        <v>899</v>
      </c>
      <c r="B144" s="152" t="s">
        <v>548</v>
      </c>
      <c r="C144" s="152" t="s">
        <v>891</v>
      </c>
      <c r="D144" s="152" t="s">
        <v>900</v>
      </c>
      <c r="E144" s="152" t="s">
        <v>901</v>
      </c>
    </row>
    <row r="145" spans="1:5" x14ac:dyDescent="0.35">
      <c r="A145" s="155" t="s">
        <v>902</v>
      </c>
      <c r="B145" s="153" t="s">
        <v>903</v>
      </c>
      <c r="C145" s="153" t="s">
        <v>891</v>
      </c>
      <c r="D145" s="153" t="s">
        <v>904</v>
      </c>
      <c r="E145" s="153" t="s">
        <v>905</v>
      </c>
    </row>
    <row r="146" spans="1:5" x14ac:dyDescent="0.35">
      <c r="A146" s="154" t="s">
        <v>748</v>
      </c>
      <c r="B146" s="152" t="s">
        <v>813</v>
      </c>
      <c r="C146" s="152" t="s">
        <v>891</v>
      </c>
      <c r="D146" s="152" t="s">
        <v>643</v>
      </c>
      <c r="E146" s="152" t="s">
        <v>906</v>
      </c>
    </row>
    <row r="147" spans="1:5" x14ac:dyDescent="0.35">
      <c r="A147" s="155" t="s">
        <v>907</v>
      </c>
      <c r="B147" s="153" t="s">
        <v>908</v>
      </c>
      <c r="C147" s="153" t="s">
        <v>891</v>
      </c>
      <c r="D147" s="153" t="s">
        <v>909</v>
      </c>
      <c r="E147" s="153" t="s">
        <v>910</v>
      </c>
    </row>
    <row r="148" spans="1:5" x14ac:dyDescent="0.35">
      <c r="A148" s="154" t="s">
        <v>911</v>
      </c>
      <c r="B148" s="152" t="s">
        <v>912</v>
      </c>
      <c r="C148" s="152" t="s">
        <v>891</v>
      </c>
      <c r="D148" s="152" t="s">
        <v>456</v>
      </c>
      <c r="E148" s="152" t="s">
        <v>913</v>
      </c>
    </row>
    <row r="149" spans="1:5" x14ac:dyDescent="0.35">
      <c r="A149" s="155" t="s">
        <v>914</v>
      </c>
      <c r="B149" s="153" t="s">
        <v>915</v>
      </c>
      <c r="C149" s="153" t="s">
        <v>891</v>
      </c>
      <c r="D149" s="153" t="s">
        <v>916</v>
      </c>
      <c r="E149" s="153" t="s">
        <v>917</v>
      </c>
    </row>
    <row r="150" spans="1:5" x14ac:dyDescent="0.35">
      <c r="A150" s="154" t="s">
        <v>918</v>
      </c>
      <c r="B150" s="152" t="s">
        <v>728</v>
      </c>
      <c r="C150" s="152" t="s">
        <v>891</v>
      </c>
      <c r="D150" s="152" t="s">
        <v>897</v>
      </c>
      <c r="E150" s="152" t="s">
        <v>919</v>
      </c>
    </row>
    <row r="151" spans="1:5" x14ac:dyDescent="0.35">
      <c r="A151" s="155" t="s">
        <v>920</v>
      </c>
      <c r="B151" s="153" t="s">
        <v>888</v>
      </c>
      <c r="C151" s="153" t="s">
        <v>891</v>
      </c>
      <c r="D151" s="153" t="s">
        <v>921</v>
      </c>
      <c r="E151" s="153" t="s">
        <v>922</v>
      </c>
    </row>
    <row r="152" spans="1:5" x14ac:dyDescent="0.35">
      <c r="A152" s="154" t="s">
        <v>923</v>
      </c>
      <c r="B152" s="152" t="s">
        <v>924</v>
      </c>
      <c r="C152" s="152" t="s">
        <v>891</v>
      </c>
      <c r="D152" s="152" t="s">
        <v>925</v>
      </c>
      <c r="E152" s="152" t="s">
        <v>926</v>
      </c>
    </row>
    <row r="153" spans="1:5" x14ac:dyDescent="0.35">
      <c r="A153" s="155" t="s">
        <v>927</v>
      </c>
      <c r="B153" s="153" t="s">
        <v>928</v>
      </c>
      <c r="C153" s="153" t="s">
        <v>891</v>
      </c>
      <c r="D153" s="153" t="s">
        <v>929</v>
      </c>
      <c r="E153" s="153" t="s">
        <v>930</v>
      </c>
    </row>
    <row r="154" spans="1:5" x14ac:dyDescent="0.35">
      <c r="A154" s="154" t="s">
        <v>931</v>
      </c>
      <c r="B154" s="152" t="s">
        <v>932</v>
      </c>
      <c r="C154" s="152" t="s">
        <v>891</v>
      </c>
      <c r="D154" s="152" t="s">
        <v>933</v>
      </c>
      <c r="E154" s="152" t="s">
        <v>934</v>
      </c>
    </row>
    <row r="155" spans="1:5" x14ac:dyDescent="0.35">
      <c r="A155" s="155" t="s">
        <v>935</v>
      </c>
      <c r="B155" s="153" t="s">
        <v>936</v>
      </c>
      <c r="C155" s="153" t="s">
        <v>891</v>
      </c>
      <c r="D155" s="153" t="s">
        <v>937</v>
      </c>
      <c r="E155" s="153" t="s">
        <v>938</v>
      </c>
    </row>
    <row r="156" spans="1:5" x14ac:dyDescent="0.35">
      <c r="A156" s="154" t="s">
        <v>939</v>
      </c>
      <c r="B156" s="152" t="s">
        <v>940</v>
      </c>
      <c r="C156" s="152" t="s">
        <v>891</v>
      </c>
      <c r="D156" s="152" t="s">
        <v>941</v>
      </c>
      <c r="E156" s="152" t="s">
        <v>942</v>
      </c>
    </row>
  </sheetData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9FB42-6C1F-4BF8-8295-28F192C5C0F9}">
  <dimension ref="A1:F156"/>
  <sheetViews>
    <sheetView workbookViewId="0">
      <selection activeCell="F10" sqref="F10"/>
    </sheetView>
  </sheetViews>
  <sheetFormatPr defaultRowHeight="14.5" x14ac:dyDescent="0.35"/>
  <cols>
    <col min="1" max="1" width="13.7265625" bestFit="1" customWidth="1"/>
    <col min="2" max="2" width="11.36328125" bestFit="1" customWidth="1"/>
    <col min="3" max="3" width="21.54296875" bestFit="1" customWidth="1"/>
    <col min="4" max="4" width="30.6328125" bestFit="1" customWidth="1"/>
    <col min="5" max="5" width="34.26953125" bestFit="1" customWidth="1"/>
  </cols>
  <sheetData>
    <row r="1" spans="1:6" x14ac:dyDescent="0.35">
      <c r="A1" s="156" t="s">
        <v>420</v>
      </c>
      <c r="B1" s="157" t="s">
        <v>421</v>
      </c>
      <c r="C1" s="157" t="s">
        <v>422</v>
      </c>
      <c r="D1" s="157" t="s">
        <v>423</v>
      </c>
      <c r="E1" s="157" t="s">
        <v>424</v>
      </c>
      <c r="F1" s="169" t="s">
        <v>956</v>
      </c>
    </row>
    <row r="2" spans="1:6" x14ac:dyDescent="0.35">
      <c r="A2" s="154" t="s">
        <v>425</v>
      </c>
      <c r="B2" s="152" t="s">
        <v>426</v>
      </c>
      <c r="C2" s="152" t="s">
        <v>427</v>
      </c>
      <c r="D2" s="152" t="s">
        <v>428</v>
      </c>
      <c r="E2" s="152" t="s">
        <v>429</v>
      </c>
      <c r="F2" s="168" t="s">
        <v>956</v>
      </c>
    </row>
    <row r="3" spans="1:6" x14ac:dyDescent="0.35">
      <c r="A3" s="155" t="s">
        <v>430</v>
      </c>
      <c r="B3" s="153" t="s">
        <v>431</v>
      </c>
      <c r="C3" s="153" t="s">
        <v>427</v>
      </c>
      <c r="D3" s="153" t="s">
        <v>432</v>
      </c>
      <c r="E3" s="153" t="s">
        <v>433</v>
      </c>
      <c r="F3" s="168" t="s">
        <v>956</v>
      </c>
    </row>
    <row r="4" spans="1:6" x14ac:dyDescent="0.35">
      <c r="A4" s="154" t="s">
        <v>434</v>
      </c>
      <c r="B4" s="152" t="s">
        <v>435</v>
      </c>
      <c r="C4" s="152" t="s">
        <v>427</v>
      </c>
      <c r="D4" s="152" t="s">
        <v>436</v>
      </c>
      <c r="E4" s="152" t="s">
        <v>437</v>
      </c>
      <c r="F4" s="168" t="s">
        <v>956</v>
      </c>
    </row>
    <row r="5" spans="1:6" x14ac:dyDescent="0.35">
      <c r="A5" s="155" t="s">
        <v>438</v>
      </c>
      <c r="B5" s="153" t="s">
        <v>439</v>
      </c>
      <c r="C5" s="153" t="s">
        <v>427</v>
      </c>
      <c r="D5" s="153" t="s">
        <v>440</v>
      </c>
      <c r="E5" s="153" t="s">
        <v>441</v>
      </c>
      <c r="F5" s="168" t="s">
        <v>956</v>
      </c>
    </row>
    <row r="6" spans="1:6" x14ac:dyDescent="0.35">
      <c r="A6" s="154" t="s">
        <v>442</v>
      </c>
      <c r="B6" s="152" t="s">
        <v>443</v>
      </c>
      <c r="C6" s="152" t="s">
        <v>427</v>
      </c>
      <c r="D6" s="152" t="s">
        <v>444</v>
      </c>
      <c r="E6" s="152" t="s">
        <v>445</v>
      </c>
      <c r="F6" s="168" t="s">
        <v>956</v>
      </c>
    </row>
    <row r="7" spans="1:6" x14ac:dyDescent="0.35">
      <c r="A7" s="155" t="s">
        <v>446</v>
      </c>
      <c r="B7" s="153" t="s">
        <v>447</v>
      </c>
      <c r="C7" s="153" t="s">
        <v>427</v>
      </c>
      <c r="D7" s="153" t="s">
        <v>448</v>
      </c>
      <c r="E7" s="153" t="s">
        <v>449</v>
      </c>
      <c r="F7" s="168" t="s">
        <v>956</v>
      </c>
    </row>
    <row r="8" spans="1:6" x14ac:dyDescent="0.35">
      <c r="A8" s="154" t="s">
        <v>450</v>
      </c>
      <c r="B8" s="152" t="s">
        <v>451</v>
      </c>
      <c r="C8" s="152" t="s">
        <v>427</v>
      </c>
      <c r="D8" s="152" t="s">
        <v>452</v>
      </c>
      <c r="E8" s="152" t="s">
        <v>453</v>
      </c>
      <c r="F8" s="168" t="s">
        <v>956</v>
      </c>
    </row>
    <row r="9" spans="1:6" x14ac:dyDescent="0.35">
      <c r="A9" s="155" t="s">
        <v>454</v>
      </c>
      <c r="B9" s="153" t="s">
        <v>455</v>
      </c>
      <c r="C9" s="153" t="s">
        <v>427</v>
      </c>
      <c r="D9" s="153" t="s">
        <v>456</v>
      </c>
      <c r="E9" s="153" t="s">
        <v>457</v>
      </c>
      <c r="F9" s="168" t="s">
        <v>956</v>
      </c>
    </row>
    <row r="10" spans="1:6" x14ac:dyDescent="0.35">
      <c r="A10" s="154" t="s">
        <v>458</v>
      </c>
      <c r="B10" s="152" t="s">
        <v>459</v>
      </c>
      <c r="C10" s="152" t="s">
        <v>427</v>
      </c>
      <c r="D10" s="152" t="s">
        <v>440</v>
      </c>
      <c r="E10" s="152" t="s">
        <v>460</v>
      </c>
      <c r="F10" s="168" t="s">
        <v>956</v>
      </c>
    </row>
    <row r="11" spans="1:6" x14ac:dyDescent="0.35">
      <c r="A11" s="155" t="s">
        <v>461</v>
      </c>
      <c r="B11" s="153" t="s">
        <v>462</v>
      </c>
      <c r="C11" s="153" t="s">
        <v>427</v>
      </c>
      <c r="D11" s="153" t="s">
        <v>444</v>
      </c>
      <c r="E11" s="153" t="s">
        <v>463</v>
      </c>
      <c r="F11" s="168" t="s">
        <v>956</v>
      </c>
    </row>
    <row r="12" spans="1:6" x14ac:dyDescent="0.35">
      <c r="A12" s="154" t="s">
        <v>464</v>
      </c>
      <c r="B12" s="152" t="s">
        <v>465</v>
      </c>
      <c r="C12" s="152" t="s">
        <v>427</v>
      </c>
      <c r="D12" s="152" t="s">
        <v>466</v>
      </c>
      <c r="E12" s="152" t="s">
        <v>467</v>
      </c>
      <c r="F12" s="168" t="s">
        <v>956</v>
      </c>
    </row>
    <row r="13" spans="1:6" x14ac:dyDescent="0.35">
      <c r="A13" s="155" t="s">
        <v>468</v>
      </c>
      <c r="B13" s="153" t="s">
        <v>35</v>
      </c>
      <c r="C13" s="153" t="s">
        <v>427</v>
      </c>
      <c r="D13" s="153" t="s">
        <v>466</v>
      </c>
      <c r="E13" s="153" t="s">
        <v>469</v>
      </c>
      <c r="F13" s="168"/>
    </row>
    <row r="14" spans="1:6" x14ac:dyDescent="0.35">
      <c r="A14" s="154" t="s">
        <v>470</v>
      </c>
      <c r="B14" s="152" t="s">
        <v>471</v>
      </c>
      <c r="C14" s="152" t="s">
        <v>472</v>
      </c>
      <c r="D14" s="152" t="s">
        <v>473</v>
      </c>
      <c r="E14" s="152" t="s">
        <v>474</v>
      </c>
      <c r="F14" s="168" t="s">
        <v>956</v>
      </c>
    </row>
    <row r="15" spans="1:6" x14ac:dyDescent="0.35">
      <c r="A15" s="155" t="s">
        <v>475</v>
      </c>
      <c r="B15" s="153" t="s">
        <v>476</v>
      </c>
      <c r="C15" s="153" t="s">
        <v>472</v>
      </c>
      <c r="D15" s="153" t="s">
        <v>198</v>
      </c>
      <c r="E15" s="153" t="s">
        <v>477</v>
      </c>
      <c r="F15" s="168" t="s">
        <v>956</v>
      </c>
    </row>
    <row r="16" spans="1:6" x14ac:dyDescent="0.35">
      <c r="A16" s="154" t="s">
        <v>478</v>
      </c>
      <c r="B16" s="152" t="s">
        <v>479</v>
      </c>
      <c r="C16" s="152" t="s">
        <v>472</v>
      </c>
      <c r="D16" s="152" t="s">
        <v>473</v>
      </c>
      <c r="E16" s="152" t="s">
        <v>480</v>
      </c>
      <c r="F16" s="168" t="s">
        <v>956</v>
      </c>
    </row>
    <row r="17" spans="1:6" x14ac:dyDescent="0.35">
      <c r="A17" s="155" t="s">
        <v>481</v>
      </c>
      <c r="B17" s="153" t="s">
        <v>482</v>
      </c>
      <c r="C17" s="153" t="s">
        <v>472</v>
      </c>
      <c r="D17" s="153" t="s">
        <v>483</v>
      </c>
      <c r="E17" s="153" t="s">
        <v>484</v>
      </c>
      <c r="F17" s="168" t="s">
        <v>956</v>
      </c>
    </row>
    <row r="18" spans="1:6" x14ac:dyDescent="0.35">
      <c r="A18" s="154" t="s">
        <v>481</v>
      </c>
      <c r="B18" s="152" t="s">
        <v>485</v>
      </c>
      <c r="C18" s="152" t="s">
        <v>472</v>
      </c>
      <c r="D18" s="152" t="s">
        <v>483</v>
      </c>
      <c r="E18" s="152" t="s">
        <v>486</v>
      </c>
      <c r="F18" s="168"/>
    </row>
    <row r="19" spans="1:6" x14ac:dyDescent="0.35">
      <c r="A19" s="155" t="s">
        <v>487</v>
      </c>
      <c r="B19" s="153" t="s">
        <v>488</v>
      </c>
      <c r="C19" s="153" t="s">
        <v>472</v>
      </c>
      <c r="D19" s="153" t="s">
        <v>489</v>
      </c>
      <c r="E19" s="153" t="s">
        <v>490</v>
      </c>
      <c r="F19" s="168" t="s">
        <v>956</v>
      </c>
    </row>
    <row r="20" spans="1:6" x14ac:dyDescent="0.35">
      <c r="A20" s="154" t="s">
        <v>491</v>
      </c>
      <c r="B20" s="152" t="s">
        <v>492</v>
      </c>
      <c r="C20" s="152" t="s">
        <v>472</v>
      </c>
      <c r="D20" s="152" t="s">
        <v>473</v>
      </c>
      <c r="E20" s="152" t="s">
        <v>493</v>
      </c>
      <c r="F20" s="168" t="s">
        <v>956</v>
      </c>
    </row>
    <row r="21" spans="1:6" x14ac:dyDescent="0.35">
      <c r="A21" s="155" t="s">
        <v>494</v>
      </c>
      <c r="B21" s="153" t="s">
        <v>495</v>
      </c>
      <c r="C21" s="153" t="s">
        <v>496</v>
      </c>
      <c r="D21" s="153" t="s">
        <v>497</v>
      </c>
      <c r="E21" s="153" t="s">
        <v>498</v>
      </c>
      <c r="F21" s="168" t="s">
        <v>956</v>
      </c>
    </row>
    <row r="22" spans="1:6" x14ac:dyDescent="0.35">
      <c r="A22" s="154" t="s">
        <v>499</v>
      </c>
      <c r="B22" s="152" t="s">
        <v>500</v>
      </c>
      <c r="C22" s="152" t="s">
        <v>496</v>
      </c>
      <c r="D22" s="152" t="s">
        <v>501</v>
      </c>
      <c r="E22" s="152" t="s">
        <v>502</v>
      </c>
      <c r="F22" s="168" t="s">
        <v>956</v>
      </c>
    </row>
    <row r="23" spans="1:6" x14ac:dyDescent="0.35">
      <c r="A23" s="155" t="s">
        <v>503</v>
      </c>
      <c r="B23" s="153" t="s">
        <v>504</v>
      </c>
      <c r="C23" s="153" t="s">
        <v>496</v>
      </c>
      <c r="D23" s="153" t="s">
        <v>505</v>
      </c>
      <c r="E23" s="153" t="s">
        <v>506</v>
      </c>
      <c r="F23" s="168"/>
    </row>
    <row r="24" spans="1:6" x14ac:dyDescent="0.35">
      <c r="A24" s="154" t="s">
        <v>507</v>
      </c>
      <c r="B24" s="152" t="s">
        <v>508</v>
      </c>
      <c r="C24" s="152" t="s">
        <v>496</v>
      </c>
      <c r="D24" s="152" t="s">
        <v>509</v>
      </c>
      <c r="E24" s="152" t="s">
        <v>510</v>
      </c>
      <c r="F24" s="168" t="s">
        <v>956</v>
      </c>
    </row>
    <row r="25" spans="1:6" x14ac:dyDescent="0.35">
      <c r="A25" s="155" t="s">
        <v>511</v>
      </c>
      <c r="B25" s="153" t="s">
        <v>512</v>
      </c>
      <c r="C25" s="153" t="s">
        <v>496</v>
      </c>
      <c r="D25" s="153" t="s">
        <v>513</v>
      </c>
      <c r="E25" s="153" t="s">
        <v>514</v>
      </c>
      <c r="F25" s="168" t="s">
        <v>956</v>
      </c>
    </row>
    <row r="26" spans="1:6" x14ac:dyDescent="0.35">
      <c r="A26" s="154" t="s">
        <v>515</v>
      </c>
      <c r="B26" s="152" t="s">
        <v>516</v>
      </c>
      <c r="C26" s="152" t="s">
        <v>496</v>
      </c>
      <c r="D26" s="152" t="s">
        <v>517</v>
      </c>
      <c r="E26" s="152" t="s">
        <v>518</v>
      </c>
      <c r="F26" s="168" t="s">
        <v>956</v>
      </c>
    </row>
    <row r="27" spans="1:6" x14ac:dyDescent="0.35">
      <c r="A27" s="155" t="s">
        <v>519</v>
      </c>
      <c r="B27" s="153" t="s">
        <v>520</v>
      </c>
      <c r="C27" s="153" t="s">
        <v>496</v>
      </c>
      <c r="D27" s="153" t="s">
        <v>521</v>
      </c>
      <c r="E27" s="153" t="s">
        <v>522</v>
      </c>
      <c r="F27" s="168"/>
    </row>
    <row r="28" spans="1:6" x14ac:dyDescent="0.35">
      <c r="A28" s="154" t="s">
        <v>523</v>
      </c>
      <c r="B28" s="152" t="s">
        <v>443</v>
      </c>
      <c r="C28" s="152" t="s">
        <v>496</v>
      </c>
      <c r="D28" s="152" t="s">
        <v>521</v>
      </c>
      <c r="E28" s="152" t="s">
        <v>524</v>
      </c>
      <c r="F28" s="168" t="s">
        <v>956</v>
      </c>
    </row>
    <row r="29" spans="1:6" x14ac:dyDescent="0.35">
      <c r="A29" s="155" t="s">
        <v>84</v>
      </c>
      <c r="B29" s="153" t="s">
        <v>85</v>
      </c>
      <c r="C29" s="153" t="s">
        <v>496</v>
      </c>
      <c r="D29" s="153" t="s">
        <v>525</v>
      </c>
      <c r="E29" s="153" t="s">
        <v>526</v>
      </c>
      <c r="F29" s="168" t="s">
        <v>956</v>
      </c>
    </row>
    <row r="30" spans="1:6" x14ac:dyDescent="0.35">
      <c r="A30" s="154" t="s">
        <v>527</v>
      </c>
      <c r="B30" s="152" t="s">
        <v>528</v>
      </c>
      <c r="C30" s="152" t="s">
        <v>496</v>
      </c>
      <c r="D30" s="152" t="s">
        <v>529</v>
      </c>
      <c r="E30" s="152" t="s">
        <v>530</v>
      </c>
      <c r="F30" s="168" t="s">
        <v>956</v>
      </c>
    </row>
    <row r="31" spans="1:6" x14ac:dyDescent="0.35">
      <c r="A31" s="155" t="s">
        <v>531</v>
      </c>
      <c r="B31" s="153" t="s">
        <v>267</v>
      </c>
      <c r="C31" s="153" t="s">
        <v>496</v>
      </c>
      <c r="D31" s="153" t="s">
        <v>532</v>
      </c>
      <c r="E31" s="153" t="s">
        <v>533</v>
      </c>
      <c r="F31" s="168"/>
    </row>
    <row r="32" spans="1:6" x14ac:dyDescent="0.35">
      <c r="A32" s="154" t="s">
        <v>534</v>
      </c>
      <c r="B32" s="152" t="s">
        <v>535</v>
      </c>
      <c r="C32" s="152" t="s">
        <v>496</v>
      </c>
      <c r="D32" s="152" t="s">
        <v>532</v>
      </c>
      <c r="E32" s="152" t="s">
        <v>536</v>
      </c>
      <c r="F32" s="168" t="s">
        <v>956</v>
      </c>
    </row>
    <row r="33" spans="1:6" x14ac:dyDescent="0.35">
      <c r="A33" s="155" t="s">
        <v>537</v>
      </c>
      <c r="B33" s="153" t="s">
        <v>538</v>
      </c>
      <c r="C33" s="153" t="s">
        <v>496</v>
      </c>
      <c r="D33" s="153" t="s">
        <v>539</v>
      </c>
      <c r="E33" s="153" t="s">
        <v>540</v>
      </c>
      <c r="F33" s="168" t="s">
        <v>956</v>
      </c>
    </row>
    <row r="34" spans="1:6" x14ac:dyDescent="0.35">
      <c r="A34" s="154" t="s">
        <v>541</v>
      </c>
      <c r="B34" s="152" t="s">
        <v>542</v>
      </c>
      <c r="C34" s="152" t="s">
        <v>496</v>
      </c>
      <c r="D34" s="152" t="s">
        <v>543</v>
      </c>
      <c r="E34" s="152" t="s">
        <v>544</v>
      </c>
      <c r="F34" s="168" t="s">
        <v>956</v>
      </c>
    </row>
    <row r="35" spans="1:6" x14ac:dyDescent="0.35">
      <c r="A35" s="155" t="s">
        <v>545</v>
      </c>
      <c r="B35" s="153" t="s">
        <v>546</v>
      </c>
      <c r="C35" s="153" t="s">
        <v>496</v>
      </c>
      <c r="D35" s="153" t="s">
        <v>543</v>
      </c>
      <c r="E35" s="153" t="s">
        <v>547</v>
      </c>
      <c r="F35" s="168" t="s">
        <v>956</v>
      </c>
    </row>
    <row r="36" spans="1:6" x14ac:dyDescent="0.35">
      <c r="A36" s="154" t="s">
        <v>481</v>
      </c>
      <c r="B36" s="152" t="s">
        <v>548</v>
      </c>
      <c r="C36" s="152" t="s">
        <v>496</v>
      </c>
      <c r="D36" s="152" t="s">
        <v>549</v>
      </c>
      <c r="E36" s="152" t="s">
        <v>550</v>
      </c>
      <c r="F36" s="168" t="s">
        <v>956</v>
      </c>
    </row>
    <row r="37" spans="1:6" x14ac:dyDescent="0.35">
      <c r="A37" s="155" t="s">
        <v>551</v>
      </c>
      <c r="B37" s="153" t="s">
        <v>552</v>
      </c>
      <c r="C37" s="153" t="s">
        <v>496</v>
      </c>
      <c r="D37" s="153" t="s">
        <v>553</v>
      </c>
      <c r="E37" s="153" t="s">
        <v>554</v>
      </c>
      <c r="F37" s="168" t="s">
        <v>956</v>
      </c>
    </row>
    <row r="38" spans="1:6" x14ac:dyDescent="0.35">
      <c r="A38" s="154" t="s">
        <v>555</v>
      </c>
      <c r="B38" s="152" t="s">
        <v>471</v>
      </c>
      <c r="C38" s="152" t="s">
        <v>496</v>
      </c>
      <c r="D38" s="152" t="s">
        <v>556</v>
      </c>
      <c r="E38" s="152" t="s">
        <v>557</v>
      </c>
      <c r="F38" s="168"/>
    </row>
    <row r="39" spans="1:6" x14ac:dyDescent="0.35">
      <c r="A39" s="155" t="s">
        <v>558</v>
      </c>
      <c r="B39" s="153" t="s">
        <v>559</v>
      </c>
      <c r="C39" s="153" t="s">
        <v>496</v>
      </c>
      <c r="D39" s="153" t="s">
        <v>556</v>
      </c>
      <c r="E39" s="153" t="s">
        <v>560</v>
      </c>
      <c r="F39" s="168" t="s">
        <v>956</v>
      </c>
    </row>
    <row r="40" spans="1:6" x14ac:dyDescent="0.35">
      <c r="A40" s="154" t="s">
        <v>561</v>
      </c>
      <c r="B40" s="152" t="s">
        <v>562</v>
      </c>
      <c r="C40" s="152" t="s">
        <v>496</v>
      </c>
      <c r="D40" s="152" t="s">
        <v>563</v>
      </c>
      <c r="E40" s="152" t="s">
        <v>564</v>
      </c>
      <c r="F40" s="168" t="s">
        <v>956</v>
      </c>
    </row>
    <row r="41" spans="1:6" x14ac:dyDescent="0.35">
      <c r="A41" s="155" t="s">
        <v>565</v>
      </c>
      <c r="B41" s="153" t="s">
        <v>566</v>
      </c>
      <c r="C41" s="153" t="s">
        <v>496</v>
      </c>
      <c r="D41" s="153" t="s">
        <v>567</v>
      </c>
      <c r="E41" s="153" t="s">
        <v>568</v>
      </c>
      <c r="F41" s="168" t="s">
        <v>956</v>
      </c>
    </row>
    <row r="42" spans="1:6" x14ac:dyDescent="0.35">
      <c r="A42" s="154" t="s">
        <v>569</v>
      </c>
      <c r="B42" s="152" t="s">
        <v>570</v>
      </c>
      <c r="C42" s="152" t="s">
        <v>496</v>
      </c>
      <c r="D42" s="152" t="s">
        <v>567</v>
      </c>
      <c r="E42" s="152" t="s">
        <v>571</v>
      </c>
      <c r="F42" s="168" t="s">
        <v>956</v>
      </c>
    </row>
    <row r="43" spans="1:6" x14ac:dyDescent="0.35">
      <c r="A43" s="155" t="s">
        <v>572</v>
      </c>
      <c r="B43" s="153" t="s">
        <v>573</v>
      </c>
      <c r="C43" s="153" t="s">
        <v>496</v>
      </c>
      <c r="D43" s="153" t="s">
        <v>567</v>
      </c>
      <c r="E43" s="153" t="s">
        <v>574</v>
      </c>
      <c r="F43" s="168" t="s">
        <v>956</v>
      </c>
    </row>
    <row r="44" spans="1:6" x14ac:dyDescent="0.35">
      <c r="A44" s="154" t="s">
        <v>575</v>
      </c>
      <c r="B44" s="152" t="s">
        <v>576</v>
      </c>
      <c r="C44" s="152" t="s">
        <v>577</v>
      </c>
      <c r="D44" s="152" t="s">
        <v>578</v>
      </c>
      <c r="E44" s="152" t="s">
        <v>579</v>
      </c>
      <c r="F44" s="168" t="s">
        <v>956</v>
      </c>
    </row>
    <row r="45" spans="1:6" x14ac:dyDescent="0.35">
      <c r="A45" s="155" t="s">
        <v>580</v>
      </c>
      <c r="B45" s="153" t="s">
        <v>581</v>
      </c>
      <c r="C45" s="153" t="s">
        <v>577</v>
      </c>
      <c r="D45" s="153" t="s">
        <v>428</v>
      </c>
      <c r="E45" s="153" t="s">
        <v>582</v>
      </c>
      <c r="F45" s="168" t="s">
        <v>956</v>
      </c>
    </row>
    <row r="46" spans="1:6" x14ac:dyDescent="0.35">
      <c r="A46" s="154" t="s">
        <v>583</v>
      </c>
      <c r="B46" s="152" t="s">
        <v>500</v>
      </c>
      <c r="C46" s="152" t="s">
        <v>577</v>
      </c>
      <c r="D46" s="152" t="s">
        <v>567</v>
      </c>
      <c r="E46" s="152" t="s">
        <v>584</v>
      </c>
      <c r="F46" s="168" t="s">
        <v>956</v>
      </c>
    </row>
    <row r="47" spans="1:6" x14ac:dyDescent="0.35">
      <c r="A47" s="155" t="s">
        <v>585</v>
      </c>
      <c r="B47" s="153" t="s">
        <v>586</v>
      </c>
      <c r="C47" s="153" t="s">
        <v>577</v>
      </c>
      <c r="D47" s="153" t="s">
        <v>587</v>
      </c>
      <c r="E47" s="153" t="s">
        <v>588</v>
      </c>
      <c r="F47" s="168" t="s">
        <v>956</v>
      </c>
    </row>
    <row r="48" spans="1:6" x14ac:dyDescent="0.35">
      <c r="A48" s="154" t="s">
        <v>589</v>
      </c>
      <c r="B48" s="152" t="s">
        <v>590</v>
      </c>
      <c r="C48" s="152" t="s">
        <v>577</v>
      </c>
      <c r="D48" s="152" t="s">
        <v>513</v>
      </c>
      <c r="E48" s="152" t="s">
        <v>591</v>
      </c>
      <c r="F48" s="168" t="s">
        <v>956</v>
      </c>
    </row>
    <row r="49" spans="1:6" x14ac:dyDescent="0.35">
      <c r="A49" s="155" t="s">
        <v>592</v>
      </c>
      <c r="B49" s="153" t="s">
        <v>593</v>
      </c>
      <c r="C49" s="153" t="s">
        <v>577</v>
      </c>
      <c r="D49" s="153" t="s">
        <v>594</v>
      </c>
      <c r="E49" s="153" t="s">
        <v>595</v>
      </c>
      <c r="F49" s="168" t="s">
        <v>956</v>
      </c>
    </row>
    <row r="50" spans="1:6" x14ac:dyDescent="0.35">
      <c r="A50" s="154" t="s">
        <v>596</v>
      </c>
      <c r="B50" s="152" t="s">
        <v>597</v>
      </c>
      <c r="C50" s="152" t="s">
        <v>577</v>
      </c>
      <c r="D50" s="152" t="s">
        <v>598</v>
      </c>
      <c r="E50" s="152" t="s">
        <v>599</v>
      </c>
      <c r="F50" s="168"/>
    </row>
    <row r="51" spans="1:6" x14ac:dyDescent="0.35">
      <c r="A51" s="155" t="s">
        <v>600</v>
      </c>
      <c r="B51" s="153" t="s">
        <v>601</v>
      </c>
      <c r="C51" s="153" t="s">
        <v>577</v>
      </c>
      <c r="D51" s="153" t="s">
        <v>567</v>
      </c>
      <c r="E51" s="153" t="s">
        <v>602</v>
      </c>
      <c r="F51" s="168" t="s">
        <v>956</v>
      </c>
    </row>
    <row r="52" spans="1:6" x14ac:dyDescent="0.35">
      <c r="A52" s="154" t="s">
        <v>603</v>
      </c>
      <c r="B52" s="152" t="s">
        <v>604</v>
      </c>
      <c r="C52" s="152" t="s">
        <v>577</v>
      </c>
      <c r="D52" s="152" t="s">
        <v>598</v>
      </c>
      <c r="E52" s="152" t="s">
        <v>605</v>
      </c>
      <c r="F52" s="168" t="s">
        <v>956</v>
      </c>
    </row>
    <row r="53" spans="1:6" x14ac:dyDescent="0.35">
      <c r="A53" s="155" t="s">
        <v>606</v>
      </c>
      <c r="B53" s="153" t="s">
        <v>607</v>
      </c>
      <c r="C53" s="153" t="s">
        <v>577</v>
      </c>
      <c r="D53" s="153" t="s">
        <v>448</v>
      </c>
      <c r="E53" s="153" t="s">
        <v>608</v>
      </c>
      <c r="F53" s="168" t="s">
        <v>956</v>
      </c>
    </row>
    <row r="54" spans="1:6" x14ac:dyDescent="0.35">
      <c r="A54" s="154" t="s">
        <v>609</v>
      </c>
      <c r="B54" s="152" t="s">
        <v>610</v>
      </c>
      <c r="C54" s="152" t="s">
        <v>577</v>
      </c>
      <c r="D54" s="152" t="s">
        <v>611</v>
      </c>
      <c r="E54" s="152" t="s">
        <v>612</v>
      </c>
      <c r="F54" s="168" t="s">
        <v>956</v>
      </c>
    </row>
    <row r="55" spans="1:6" x14ac:dyDescent="0.35">
      <c r="A55" s="155" t="s">
        <v>613</v>
      </c>
      <c r="B55" s="153" t="s">
        <v>601</v>
      </c>
      <c r="C55" s="153" t="s">
        <v>577</v>
      </c>
      <c r="D55" s="153" t="s">
        <v>614</v>
      </c>
      <c r="E55" s="153" t="s">
        <v>602</v>
      </c>
      <c r="F55" s="168" t="s">
        <v>956</v>
      </c>
    </row>
    <row r="56" spans="1:6" x14ac:dyDescent="0.35">
      <c r="A56" s="154" t="s">
        <v>615</v>
      </c>
      <c r="B56" s="152" t="s">
        <v>616</v>
      </c>
      <c r="C56" s="152" t="s">
        <v>577</v>
      </c>
      <c r="D56" s="152" t="s">
        <v>617</v>
      </c>
      <c r="E56" s="152" t="s">
        <v>618</v>
      </c>
      <c r="F56" s="168" t="s">
        <v>956</v>
      </c>
    </row>
    <row r="57" spans="1:6" x14ac:dyDescent="0.35">
      <c r="A57" s="155" t="s">
        <v>619</v>
      </c>
      <c r="B57" s="153" t="s">
        <v>620</v>
      </c>
      <c r="C57" s="153" t="s">
        <v>577</v>
      </c>
      <c r="D57" s="153" t="s">
        <v>621</v>
      </c>
      <c r="E57" s="153" t="s">
        <v>622</v>
      </c>
      <c r="F57" s="168" t="s">
        <v>956</v>
      </c>
    </row>
    <row r="58" spans="1:6" x14ac:dyDescent="0.35">
      <c r="A58" s="154" t="s">
        <v>623</v>
      </c>
      <c r="B58" s="152" t="s">
        <v>624</v>
      </c>
      <c r="C58" s="152" t="s">
        <v>577</v>
      </c>
      <c r="D58" s="152" t="s">
        <v>625</v>
      </c>
      <c r="E58" s="152" t="s">
        <v>626</v>
      </c>
      <c r="F58" s="168" t="s">
        <v>956</v>
      </c>
    </row>
    <row r="59" spans="1:6" x14ac:dyDescent="0.35">
      <c r="A59" s="155" t="s">
        <v>627</v>
      </c>
      <c r="B59" s="153" t="s">
        <v>628</v>
      </c>
      <c r="C59" s="153" t="s">
        <v>577</v>
      </c>
      <c r="D59" s="153" t="s">
        <v>629</v>
      </c>
      <c r="E59" s="153" t="s">
        <v>630</v>
      </c>
      <c r="F59" s="168"/>
    </row>
    <row r="60" spans="1:6" x14ac:dyDescent="0.35">
      <c r="A60" s="154" t="s">
        <v>631</v>
      </c>
      <c r="B60" s="152" t="s">
        <v>632</v>
      </c>
      <c r="C60" s="152" t="s">
        <v>577</v>
      </c>
      <c r="D60" s="152" t="s">
        <v>633</v>
      </c>
      <c r="E60" s="152" t="s">
        <v>634</v>
      </c>
      <c r="F60" s="168" t="s">
        <v>956</v>
      </c>
    </row>
    <row r="61" spans="1:6" x14ac:dyDescent="0.35">
      <c r="A61" s="155" t="s">
        <v>635</v>
      </c>
      <c r="B61" s="153" t="s">
        <v>636</v>
      </c>
      <c r="C61" s="153" t="s">
        <v>577</v>
      </c>
      <c r="D61" s="153" t="s">
        <v>617</v>
      </c>
      <c r="E61" s="153" t="s">
        <v>637</v>
      </c>
      <c r="F61" s="168" t="s">
        <v>956</v>
      </c>
    </row>
    <row r="62" spans="1:6" x14ac:dyDescent="0.35">
      <c r="A62" s="154" t="s">
        <v>638</v>
      </c>
      <c r="B62" s="152" t="s">
        <v>639</v>
      </c>
      <c r="C62" s="152" t="s">
        <v>577</v>
      </c>
      <c r="D62" s="152" t="s">
        <v>567</v>
      </c>
      <c r="E62" s="152" t="s">
        <v>640</v>
      </c>
      <c r="F62" s="168" t="s">
        <v>956</v>
      </c>
    </row>
    <row r="63" spans="1:6" x14ac:dyDescent="0.35">
      <c r="A63" s="155" t="s">
        <v>641</v>
      </c>
      <c r="B63" s="153" t="s">
        <v>642</v>
      </c>
      <c r="C63" s="153" t="s">
        <v>577</v>
      </c>
      <c r="D63" s="153" t="s">
        <v>643</v>
      </c>
      <c r="E63" s="153" t="s">
        <v>644</v>
      </c>
      <c r="F63" s="168" t="s">
        <v>956</v>
      </c>
    </row>
    <row r="64" spans="1:6" x14ac:dyDescent="0.35">
      <c r="A64" s="154" t="s">
        <v>645</v>
      </c>
      <c r="B64" s="152" t="s">
        <v>646</v>
      </c>
      <c r="C64" s="152" t="s">
        <v>577</v>
      </c>
      <c r="D64" s="152" t="s">
        <v>647</v>
      </c>
      <c r="E64" s="152" t="s">
        <v>648</v>
      </c>
      <c r="F64" s="168" t="s">
        <v>956</v>
      </c>
    </row>
    <row r="65" spans="1:6" x14ac:dyDescent="0.35">
      <c r="A65" s="155" t="s">
        <v>649</v>
      </c>
      <c r="B65" s="153" t="s">
        <v>95</v>
      </c>
      <c r="C65" s="153" t="s">
        <v>650</v>
      </c>
      <c r="D65" s="153" t="s">
        <v>651</v>
      </c>
      <c r="E65" s="153" t="s">
        <v>652</v>
      </c>
      <c r="F65" s="168" t="s">
        <v>956</v>
      </c>
    </row>
    <row r="66" spans="1:6" x14ac:dyDescent="0.35">
      <c r="A66" s="154" t="s">
        <v>653</v>
      </c>
      <c r="B66" s="152" t="s">
        <v>654</v>
      </c>
      <c r="C66" s="152" t="s">
        <v>650</v>
      </c>
      <c r="D66" s="152" t="s">
        <v>655</v>
      </c>
      <c r="E66" s="152" t="s">
        <v>656</v>
      </c>
      <c r="F66" s="168" t="s">
        <v>956</v>
      </c>
    </row>
    <row r="67" spans="1:6" x14ac:dyDescent="0.35">
      <c r="A67" s="155" t="s">
        <v>657</v>
      </c>
      <c r="B67" s="153" t="s">
        <v>658</v>
      </c>
      <c r="C67" s="153" t="s">
        <v>650</v>
      </c>
      <c r="D67" s="153" t="s">
        <v>659</v>
      </c>
      <c r="E67" s="153" t="s">
        <v>660</v>
      </c>
      <c r="F67" s="168" t="s">
        <v>956</v>
      </c>
    </row>
    <row r="68" spans="1:6" x14ac:dyDescent="0.35">
      <c r="A68" s="154" t="s">
        <v>661</v>
      </c>
      <c r="B68" s="152" t="s">
        <v>662</v>
      </c>
      <c r="C68" s="152" t="s">
        <v>650</v>
      </c>
      <c r="D68" s="152" t="s">
        <v>509</v>
      </c>
      <c r="E68" s="152" t="s">
        <v>663</v>
      </c>
      <c r="F68" s="168" t="s">
        <v>956</v>
      </c>
    </row>
    <row r="69" spans="1:6" x14ac:dyDescent="0.35">
      <c r="A69" s="155" t="s">
        <v>664</v>
      </c>
      <c r="B69" s="153" t="s">
        <v>665</v>
      </c>
      <c r="C69" s="153" t="s">
        <v>650</v>
      </c>
      <c r="D69" s="153" t="s">
        <v>666</v>
      </c>
      <c r="E69" s="153" t="s">
        <v>667</v>
      </c>
      <c r="F69" s="168" t="s">
        <v>956</v>
      </c>
    </row>
    <row r="70" spans="1:6" x14ac:dyDescent="0.35">
      <c r="A70" s="154" t="s">
        <v>29</v>
      </c>
      <c r="B70" s="152" t="s">
        <v>30</v>
      </c>
      <c r="C70" s="152" t="s">
        <v>650</v>
      </c>
      <c r="D70" s="152" t="s">
        <v>473</v>
      </c>
      <c r="E70" s="152" t="s">
        <v>668</v>
      </c>
      <c r="F70" s="168" t="s">
        <v>956</v>
      </c>
    </row>
    <row r="71" spans="1:6" x14ac:dyDescent="0.35">
      <c r="A71" s="155" t="s">
        <v>669</v>
      </c>
      <c r="B71" s="153" t="s">
        <v>670</v>
      </c>
      <c r="C71" s="153" t="s">
        <v>650</v>
      </c>
      <c r="D71" s="153" t="s">
        <v>671</v>
      </c>
      <c r="E71" s="153" t="s">
        <v>672</v>
      </c>
      <c r="F71" s="168" t="s">
        <v>956</v>
      </c>
    </row>
    <row r="72" spans="1:6" x14ac:dyDescent="0.35">
      <c r="A72" s="154" t="s">
        <v>673</v>
      </c>
      <c r="B72" s="152" t="s">
        <v>674</v>
      </c>
      <c r="C72" s="152" t="s">
        <v>650</v>
      </c>
      <c r="D72" s="152" t="s">
        <v>675</v>
      </c>
      <c r="E72" s="152" t="s">
        <v>676</v>
      </c>
      <c r="F72" s="168" t="s">
        <v>956</v>
      </c>
    </row>
    <row r="73" spans="1:6" x14ac:dyDescent="0.35">
      <c r="A73" s="155" t="s">
        <v>677</v>
      </c>
      <c r="B73" s="153" t="s">
        <v>678</v>
      </c>
      <c r="C73" s="153" t="s">
        <v>679</v>
      </c>
      <c r="D73" s="153" t="s">
        <v>428</v>
      </c>
      <c r="E73" s="153" t="s">
        <v>680</v>
      </c>
      <c r="F73" s="168" t="s">
        <v>956</v>
      </c>
    </row>
    <row r="74" spans="1:6" x14ac:dyDescent="0.35">
      <c r="A74" s="154" t="s">
        <v>681</v>
      </c>
      <c r="B74" s="152" t="s">
        <v>682</v>
      </c>
      <c r="C74" s="152" t="s">
        <v>679</v>
      </c>
      <c r="D74" s="152" t="s">
        <v>532</v>
      </c>
      <c r="E74" s="152" t="s">
        <v>683</v>
      </c>
      <c r="F74" s="168" t="s">
        <v>956</v>
      </c>
    </row>
    <row r="75" spans="1:6" x14ac:dyDescent="0.35">
      <c r="A75" s="155" t="s">
        <v>519</v>
      </c>
      <c r="B75" s="153" t="s">
        <v>684</v>
      </c>
      <c r="C75" s="153" t="s">
        <v>679</v>
      </c>
      <c r="D75" s="153" t="s">
        <v>685</v>
      </c>
      <c r="E75" s="153" t="s">
        <v>686</v>
      </c>
      <c r="F75" s="168" t="s">
        <v>956</v>
      </c>
    </row>
    <row r="76" spans="1:6" x14ac:dyDescent="0.35">
      <c r="A76" s="154" t="s">
        <v>687</v>
      </c>
      <c r="B76" s="152" t="s">
        <v>548</v>
      </c>
      <c r="C76" s="152" t="s">
        <v>679</v>
      </c>
      <c r="D76" s="152" t="s">
        <v>688</v>
      </c>
      <c r="E76" s="152" t="s">
        <v>689</v>
      </c>
      <c r="F76" s="168" t="s">
        <v>956</v>
      </c>
    </row>
    <row r="77" spans="1:6" x14ac:dyDescent="0.35">
      <c r="A77" s="155" t="s">
        <v>690</v>
      </c>
      <c r="B77" s="153" t="s">
        <v>691</v>
      </c>
      <c r="C77" s="153" t="s">
        <v>679</v>
      </c>
      <c r="D77" s="153" t="s">
        <v>692</v>
      </c>
      <c r="E77" s="153" t="s">
        <v>693</v>
      </c>
      <c r="F77" s="168" t="s">
        <v>956</v>
      </c>
    </row>
    <row r="78" spans="1:6" x14ac:dyDescent="0.35">
      <c r="A78" s="154" t="s">
        <v>694</v>
      </c>
      <c r="B78" s="152" t="s">
        <v>485</v>
      </c>
      <c r="C78" s="152" t="s">
        <v>679</v>
      </c>
      <c r="D78" s="152" t="s">
        <v>695</v>
      </c>
      <c r="E78" s="152" t="s">
        <v>696</v>
      </c>
      <c r="F78" s="168" t="s">
        <v>956</v>
      </c>
    </row>
    <row r="79" spans="1:6" x14ac:dyDescent="0.35">
      <c r="A79" s="155" t="s">
        <v>697</v>
      </c>
      <c r="B79" s="153" t="s">
        <v>471</v>
      </c>
      <c r="C79" s="153" t="s">
        <v>679</v>
      </c>
      <c r="D79" s="153" t="s">
        <v>698</v>
      </c>
      <c r="E79" s="153" t="s">
        <v>699</v>
      </c>
      <c r="F79" s="168" t="s">
        <v>956</v>
      </c>
    </row>
    <row r="80" spans="1:6" x14ac:dyDescent="0.35">
      <c r="A80" s="154" t="s">
        <v>700</v>
      </c>
      <c r="B80" s="152" t="s">
        <v>701</v>
      </c>
      <c r="C80" s="152" t="s">
        <v>679</v>
      </c>
      <c r="D80" s="152" t="s">
        <v>702</v>
      </c>
      <c r="E80" s="152" t="s">
        <v>703</v>
      </c>
      <c r="F80" s="168" t="s">
        <v>956</v>
      </c>
    </row>
    <row r="81" spans="1:6" x14ac:dyDescent="0.35">
      <c r="A81" s="155" t="s">
        <v>704</v>
      </c>
      <c r="B81" s="153" t="s">
        <v>705</v>
      </c>
      <c r="C81" s="153" t="s">
        <v>679</v>
      </c>
      <c r="D81" s="153" t="s">
        <v>706</v>
      </c>
      <c r="E81" s="153" t="s">
        <v>707</v>
      </c>
      <c r="F81" s="168" t="s">
        <v>956</v>
      </c>
    </row>
    <row r="82" spans="1:6" x14ac:dyDescent="0.35">
      <c r="A82" s="154" t="s">
        <v>708</v>
      </c>
      <c r="B82" s="152" t="s">
        <v>709</v>
      </c>
      <c r="C82" s="152" t="s">
        <v>679</v>
      </c>
      <c r="D82" s="152" t="s">
        <v>567</v>
      </c>
      <c r="E82" s="152" t="s">
        <v>710</v>
      </c>
      <c r="F82" s="168"/>
    </row>
    <row r="83" spans="1:6" x14ac:dyDescent="0.35">
      <c r="A83" s="155" t="s">
        <v>711</v>
      </c>
      <c r="B83" s="153" t="s">
        <v>712</v>
      </c>
      <c r="C83" s="153" t="s">
        <v>679</v>
      </c>
      <c r="D83" s="153" t="s">
        <v>614</v>
      </c>
      <c r="E83" s="153" t="s">
        <v>713</v>
      </c>
      <c r="F83" s="168" t="s">
        <v>956</v>
      </c>
    </row>
    <row r="84" spans="1:6" x14ac:dyDescent="0.35">
      <c r="A84" s="154" t="s">
        <v>714</v>
      </c>
      <c r="B84" s="152" t="s">
        <v>715</v>
      </c>
      <c r="C84" s="152" t="s">
        <v>679</v>
      </c>
      <c r="D84" s="152" t="s">
        <v>716</v>
      </c>
      <c r="E84" s="152" t="s">
        <v>717</v>
      </c>
      <c r="F84" s="168" t="s">
        <v>956</v>
      </c>
    </row>
    <row r="85" spans="1:6" x14ac:dyDescent="0.35">
      <c r="A85" s="155" t="s">
        <v>718</v>
      </c>
      <c r="B85" s="153" t="s">
        <v>719</v>
      </c>
      <c r="C85" s="153" t="s">
        <v>679</v>
      </c>
      <c r="D85" s="153" t="s">
        <v>532</v>
      </c>
      <c r="E85" s="153" t="s">
        <v>720</v>
      </c>
      <c r="F85" s="168" t="s">
        <v>956</v>
      </c>
    </row>
    <row r="86" spans="1:6" x14ac:dyDescent="0.35">
      <c r="A86" s="154" t="s">
        <v>721</v>
      </c>
      <c r="B86" s="152" t="s">
        <v>722</v>
      </c>
      <c r="C86" s="152" t="s">
        <v>679</v>
      </c>
      <c r="D86" s="152" t="s">
        <v>539</v>
      </c>
      <c r="E86" s="152" t="s">
        <v>723</v>
      </c>
      <c r="F86" s="168" t="s">
        <v>956</v>
      </c>
    </row>
    <row r="87" spans="1:6" x14ac:dyDescent="0.35">
      <c r="A87" s="155" t="s">
        <v>724</v>
      </c>
      <c r="B87" s="153" t="s">
        <v>725</v>
      </c>
      <c r="C87" s="153" t="s">
        <v>679</v>
      </c>
      <c r="D87" s="153" t="s">
        <v>726</v>
      </c>
      <c r="E87" s="153" t="s">
        <v>727</v>
      </c>
      <c r="F87" s="168" t="s">
        <v>956</v>
      </c>
    </row>
    <row r="88" spans="1:6" x14ac:dyDescent="0.35">
      <c r="A88" s="154" t="s">
        <v>728</v>
      </c>
      <c r="B88" s="152" t="s">
        <v>729</v>
      </c>
      <c r="C88" s="152" t="s">
        <v>679</v>
      </c>
      <c r="D88" s="152" t="s">
        <v>633</v>
      </c>
      <c r="E88" s="152" t="s">
        <v>730</v>
      </c>
      <c r="F88" s="168" t="s">
        <v>956</v>
      </c>
    </row>
    <row r="89" spans="1:6" x14ac:dyDescent="0.35">
      <c r="A89" s="155" t="s">
        <v>731</v>
      </c>
      <c r="B89" s="153" t="s">
        <v>732</v>
      </c>
      <c r="C89" s="153" t="s">
        <v>679</v>
      </c>
      <c r="D89" s="153" t="s">
        <v>543</v>
      </c>
      <c r="E89" s="153" t="s">
        <v>733</v>
      </c>
      <c r="F89" s="168" t="s">
        <v>956</v>
      </c>
    </row>
    <row r="90" spans="1:6" x14ac:dyDescent="0.35">
      <c r="A90" s="154" t="s">
        <v>734</v>
      </c>
      <c r="B90" s="152" t="s">
        <v>99</v>
      </c>
      <c r="C90" s="152" t="s">
        <v>679</v>
      </c>
      <c r="D90" s="152" t="s">
        <v>735</v>
      </c>
      <c r="E90" s="152" t="s">
        <v>736</v>
      </c>
      <c r="F90" s="168" t="s">
        <v>956</v>
      </c>
    </row>
    <row r="91" spans="1:6" x14ac:dyDescent="0.35">
      <c r="A91" s="155" t="s">
        <v>737</v>
      </c>
      <c r="B91" s="153" t="s">
        <v>738</v>
      </c>
      <c r="C91" s="153" t="s">
        <v>679</v>
      </c>
      <c r="D91" s="153" t="s">
        <v>739</v>
      </c>
      <c r="E91" s="153" t="s">
        <v>740</v>
      </c>
      <c r="F91" s="168" t="s">
        <v>956</v>
      </c>
    </row>
    <row r="92" spans="1:6" x14ac:dyDescent="0.35">
      <c r="A92" s="154" t="s">
        <v>741</v>
      </c>
      <c r="B92" s="152" t="s">
        <v>495</v>
      </c>
      <c r="C92" s="152" t="s">
        <v>679</v>
      </c>
      <c r="D92" s="152" t="s">
        <v>742</v>
      </c>
      <c r="E92" s="152" t="s">
        <v>743</v>
      </c>
      <c r="F92" s="168" t="s">
        <v>956</v>
      </c>
    </row>
    <row r="93" spans="1:6" x14ac:dyDescent="0.35">
      <c r="A93" s="155" t="s">
        <v>744</v>
      </c>
      <c r="B93" s="153" t="s">
        <v>745</v>
      </c>
      <c r="C93" s="153" t="s">
        <v>679</v>
      </c>
      <c r="D93" s="153" t="s">
        <v>746</v>
      </c>
      <c r="E93" s="153" t="s">
        <v>747</v>
      </c>
      <c r="F93" s="168" t="s">
        <v>956</v>
      </c>
    </row>
    <row r="94" spans="1:6" x14ac:dyDescent="0.35">
      <c r="A94" s="154" t="s">
        <v>748</v>
      </c>
      <c r="B94" s="152" t="s">
        <v>749</v>
      </c>
      <c r="C94" s="152" t="s">
        <v>679</v>
      </c>
      <c r="D94" s="152" t="s">
        <v>750</v>
      </c>
      <c r="E94" s="152" t="s">
        <v>751</v>
      </c>
      <c r="F94" s="168" t="s">
        <v>956</v>
      </c>
    </row>
    <row r="95" spans="1:6" x14ac:dyDescent="0.35">
      <c r="A95" s="155" t="s">
        <v>752</v>
      </c>
      <c r="B95" s="153" t="s">
        <v>476</v>
      </c>
      <c r="C95" s="153" t="s">
        <v>679</v>
      </c>
      <c r="D95" s="153" t="s">
        <v>753</v>
      </c>
      <c r="E95" s="153" t="s">
        <v>754</v>
      </c>
      <c r="F95" s="168" t="s">
        <v>956</v>
      </c>
    </row>
    <row r="96" spans="1:6" x14ac:dyDescent="0.35">
      <c r="A96" s="154" t="s">
        <v>755</v>
      </c>
      <c r="B96" s="152" t="s">
        <v>504</v>
      </c>
      <c r="C96" s="152" t="s">
        <v>679</v>
      </c>
      <c r="D96" s="152" t="s">
        <v>756</v>
      </c>
      <c r="E96" s="152" t="s">
        <v>757</v>
      </c>
      <c r="F96" s="168" t="s">
        <v>956</v>
      </c>
    </row>
    <row r="97" spans="1:6" x14ac:dyDescent="0.35">
      <c r="A97" s="155" t="s">
        <v>758</v>
      </c>
      <c r="B97" s="153" t="s">
        <v>759</v>
      </c>
      <c r="C97" s="153" t="s">
        <v>679</v>
      </c>
      <c r="D97" s="153" t="s">
        <v>509</v>
      </c>
      <c r="E97" s="153" t="s">
        <v>760</v>
      </c>
      <c r="F97" s="168" t="s">
        <v>956</v>
      </c>
    </row>
    <row r="98" spans="1:6" x14ac:dyDescent="0.35">
      <c r="A98" s="154" t="s">
        <v>761</v>
      </c>
      <c r="B98" s="152" t="s">
        <v>762</v>
      </c>
      <c r="C98" s="152" t="s">
        <v>679</v>
      </c>
      <c r="D98" s="152" t="s">
        <v>698</v>
      </c>
      <c r="E98" s="152" t="s">
        <v>763</v>
      </c>
      <c r="F98" s="168" t="s">
        <v>956</v>
      </c>
    </row>
    <row r="99" spans="1:6" x14ac:dyDescent="0.35">
      <c r="A99" s="155" t="s">
        <v>764</v>
      </c>
      <c r="B99" s="153" t="s">
        <v>765</v>
      </c>
      <c r="C99" s="153" t="s">
        <v>679</v>
      </c>
      <c r="D99" s="153" t="s">
        <v>567</v>
      </c>
      <c r="E99" s="153" t="s">
        <v>766</v>
      </c>
      <c r="F99" s="168" t="s">
        <v>956</v>
      </c>
    </row>
    <row r="100" spans="1:6" x14ac:dyDescent="0.35">
      <c r="A100" s="154" t="s">
        <v>767</v>
      </c>
      <c r="B100" s="152" t="s">
        <v>768</v>
      </c>
      <c r="C100" s="152" t="s">
        <v>679</v>
      </c>
      <c r="D100" s="152" t="s">
        <v>513</v>
      </c>
      <c r="E100" s="152" t="s">
        <v>769</v>
      </c>
      <c r="F100" s="168" t="s">
        <v>956</v>
      </c>
    </row>
    <row r="101" spans="1:6" x14ac:dyDescent="0.35">
      <c r="A101" s="155" t="s">
        <v>770</v>
      </c>
      <c r="B101" s="153" t="s">
        <v>471</v>
      </c>
      <c r="C101" s="153" t="s">
        <v>679</v>
      </c>
      <c r="D101" s="153" t="s">
        <v>771</v>
      </c>
      <c r="E101" s="153" t="s">
        <v>772</v>
      </c>
      <c r="F101" s="168" t="s">
        <v>956</v>
      </c>
    </row>
    <row r="102" spans="1:6" x14ac:dyDescent="0.35">
      <c r="A102" s="154" t="s">
        <v>773</v>
      </c>
      <c r="B102" s="152" t="s">
        <v>774</v>
      </c>
      <c r="C102" s="152" t="s">
        <v>679</v>
      </c>
      <c r="D102" s="152" t="s">
        <v>775</v>
      </c>
      <c r="E102" s="152" t="s">
        <v>776</v>
      </c>
      <c r="F102" s="168" t="s">
        <v>956</v>
      </c>
    </row>
    <row r="103" spans="1:6" x14ac:dyDescent="0.35">
      <c r="A103" s="155" t="s">
        <v>181</v>
      </c>
      <c r="B103" s="153" t="s">
        <v>180</v>
      </c>
      <c r="C103" s="153" t="s">
        <v>679</v>
      </c>
      <c r="D103" s="153" t="s">
        <v>777</v>
      </c>
      <c r="E103" s="153" t="s">
        <v>778</v>
      </c>
      <c r="F103" s="168" t="s">
        <v>956</v>
      </c>
    </row>
    <row r="104" spans="1:6" x14ac:dyDescent="0.35">
      <c r="A104" s="154" t="s">
        <v>45</v>
      </c>
      <c r="B104" s="152" t="s">
        <v>46</v>
      </c>
      <c r="C104" s="152" t="s">
        <v>679</v>
      </c>
      <c r="D104" s="152" t="s">
        <v>497</v>
      </c>
      <c r="E104" s="152" t="s">
        <v>779</v>
      </c>
      <c r="F104" s="168"/>
    </row>
    <row r="105" spans="1:6" x14ac:dyDescent="0.35">
      <c r="A105" s="155" t="s">
        <v>780</v>
      </c>
      <c r="B105" s="153" t="s">
        <v>781</v>
      </c>
      <c r="C105" s="153" t="s">
        <v>679</v>
      </c>
      <c r="D105" s="153" t="s">
        <v>505</v>
      </c>
      <c r="E105" s="153" t="s">
        <v>782</v>
      </c>
      <c r="F105" s="168" t="s">
        <v>956</v>
      </c>
    </row>
    <row r="106" spans="1:6" x14ac:dyDescent="0.35">
      <c r="A106" s="154" t="s">
        <v>783</v>
      </c>
      <c r="B106" s="152" t="s">
        <v>784</v>
      </c>
      <c r="C106" s="152" t="s">
        <v>679</v>
      </c>
      <c r="D106" s="152" t="s">
        <v>785</v>
      </c>
      <c r="E106" s="152" t="s">
        <v>786</v>
      </c>
      <c r="F106" s="168" t="s">
        <v>956</v>
      </c>
    </row>
    <row r="107" spans="1:6" x14ac:dyDescent="0.35">
      <c r="A107" s="155" t="s">
        <v>787</v>
      </c>
      <c r="B107" s="153" t="s">
        <v>722</v>
      </c>
      <c r="C107" s="153" t="s">
        <v>679</v>
      </c>
      <c r="D107" s="153" t="s">
        <v>549</v>
      </c>
      <c r="E107" s="153" t="s">
        <v>788</v>
      </c>
      <c r="F107" s="168" t="s">
        <v>956</v>
      </c>
    </row>
    <row r="108" spans="1:6" x14ac:dyDescent="0.35">
      <c r="A108" s="154" t="s">
        <v>789</v>
      </c>
      <c r="B108" s="152" t="s">
        <v>168</v>
      </c>
      <c r="C108" s="152" t="s">
        <v>790</v>
      </c>
      <c r="D108" s="152" t="s">
        <v>791</v>
      </c>
      <c r="E108" s="152" t="s">
        <v>792</v>
      </c>
      <c r="F108" s="168" t="s">
        <v>956</v>
      </c>
    </row>
    <row r="109" spans="1:6" x14ac:dyDescent="0.35">
      <c r="A109" s="155" t="s">
        <v>793</v>
      </c>
      <c r="B109" s="153" t="s">
        <v>508</v>
      </c>
      <c r="C109" s="153" t="s">
        <v>790</v>
      </c>
      <c r="D109" s="153" t="s">
        <v>473</v>
      </c>
      <c r="E109" s="153" t="s">
        <v>794</v>
      </c>
      <c r="F109" s="168" t="s">
        <v>956</v>
      </c>
    </row>
    <row r="110" spans="1:6" x14ac:dyDescent="0.35">
      <c r="A110" s="154" t="s">
        <v>795</v>
      </c>
      <c r="B110" s="152" t="s">
        <v>796</v>
      </c>
      <c r="C110" s="152" t="s">
        <v>790</v>
      </c>
      <c r="D110" s="152" t="s">
        <v>655</v>
      </c>
      <c r="E110" s="152" t="s">
        <v>797</v>
      </c>
      <c r="F110" s="168" t="s">
        <v>956</v>
      </c>
    </row>
    <row r="111" spans="1:6" x14ac:dyDescent="0.35">
      <c r="A111" s="155" t="s">
        <v>798</v>
      </c>
      <c r="B111" s="153" t="s">
        <v>799</v>
      </c>
      <c r="C111" s="153" t="s">
        <v>790</v>
      </c>
      <c r="D111" s="153" t="s">
        <v>594</v>
      </c>
      <c r="E111" s="153" t="s">
        <v>800</v>
      </c>
      <c r="F111" s="168" t="s">
        <v>956</v>
      </c>
    </row>
    <row r="112" spans="1:6" x14ac:dyDescent="0.35">
      <c r="A112" s="154" t="s">
        <v>801</v>
      </c>
      <c r="B112" s="152" t="s">
        <v>802</v>
      </c>
      <c r="C112" s="152" t="s">
        <v>790</v>
      </c>
      <c r="D112" s="152" t="s">
        <v>803</v>
      </c>
      <c r="E112" s="152" t="s">
        <v>804</v>
      </c>
      <c r="F112" s="168" t="s">
        <v>956</v>
      </c>
    </row>
    <row r="113" spans="1:6" x14ac:dyDescent="0.35">
      <c r="A113" s="155" t="s">
        <v>805</v>
      </c>
      <c r="B113" s="153" t="s">
        <v>459</v>
      </c>
      <c r="C113" s="153" t="s">
        <v>790</v>
      </c>
      <c r="D113" s="153" t="s">
        <v>473</v>
      </c>
      <c r="E113" s="153" t="s">
        <v>806</v>
      </c>
      <c r="F113" s="168" t="s">
        <v>956</v>
      </c>
    </row>
    <row r="114" spans="1:6" x14ac:dyDescent="0.35">
      <c r="A114" s="154" t="s">
        <v>807</v>
      </c>
      <c r="B114" s="152" t="s">
        <v>796</v>
      </c>
      <c r="C114" s="152" t="s">
        <v>790</v>
      </c>
      <c r="D114" s="152" t="s">
        <v>202</v>
      </c>
      <c r="E114" s="152" t="s">
        <v>797</v>
      </c>
      <c r="F114" s="168" t="s">
        <v>956</v>
      </c>
    </row>
    <row r="115" spans="1:6" x14ac:dyDescent="0.35">
      <c r="A115" s="155" t="s">
        <v>808</v>
      </c>
      <c r="B115" s="153" t="s">
        <v>809</v>
      </c>
      <c r="C115" s="153" t="s">
        <v>790</v>
      </c>
      <c r="D115" s="153" t="s">
        <v>803</v>
      </c>
      <c r="E115" s="153" t="s">
        <v>810</v>
      </c>
      <c r="F115" s="168"/>
    </row>
    <row r="116" spans="1:6" x14ac:dyDescent="0.35">
      <c r="A116" s="154" t="s">
        <v>811</v>
      </c>
      <c r="B116" s="152" t="s">
        <v>471</v>
      </c>
      <c r="C116" s="152" t="s">
        <v>790</v>
      </c>
      <c r="D116" s="152" t="s">
        <v>611</v>
      </c>
      <c r="E116" s="152" t="s">
        <v>812</v>
      </c>
      <c r="F116" s="168" t="s">
        <v>956</v>
      </c>
    </row>
    <row r="117" spans="1:6" x14ac:dyDescent="0.35">
      <c r="A117" s="155" t="s">
        <v>481</v>
      </c>
      <c r="B117" s="153" t="s">
        <v>813</v>
      </c>
      <c r="C117" s="153" t="s">
        <v>790</v>
      </c>
      <c r="D117" s="153" t="s">
        <v>814</v>
      </c>
      <c r="E117" s="153" t="s">
        <v>815</v>
      </c>
      <c r="F117" s="168" t="s">
        <v>956</v>
      </c>
    </row>
    <row r="118" spans="1:6" x14ac:dyDescent="0.35">
      <c r="A118" s="154" t="s">
        <v>816</v>
      </c>
      <c r="B118" s="152" t="s">
        <v>817</v>
      </c>
      <c r="C118" s="152" t="s">
        <v>818</v>
      </c>
      <c r="D118" s="152" t="s">
        <v>819</v>
      </c>
      <c r="E118" s="152" t="s">
        <v>820</v>
      </c>
      <c r="F118" s="168" t="s">
        <v>956</v>
      </c>
    </row>
    <row r="119" spans="1:6" x14ac:dyDescent="0.35">
      <c r="A119" s="155" t="s">
        <v>821</v>
      </c>
      <c r="B119" s="153" t="s">
        <v>822</v>
      </c>
      <c r="C119" s="153" t="s">
        <v>818</v>
      </c>
      <c r="D119" s="153" t="s">
        <v>567</v>
      </c>
      <c r="E119" s="153" t="s">
        <v>823</v>
      </c>
      <c r="F119" s="168" t="s">
        <v>956</v>
      </c>
    </row>
    <row r="120" spans="1:6" x14ac:dyDescent="0.35">
      <c r="A120" s="154" t="s">
        <v>824</v>
      </c>
      <c r="B120" s="152" t="s">
        <v>825</v>
      </c>
      <c r="C120" s="152" t="s">
        <v>818</v>
      </c>
      <c r="D120" s="152" t="s">
        <v>826</v>
      </c>
      <c r="E120" s="152" t="s">
        <v>827</v>
      </c>
      <c r="F120" s="168" t="s">
        <v>956</v>
      </c>
    </row>
    <row r="121" spans="1:6" x14ac:dyDescent="0.35">
      <c r="A121" s="155" t="s">
        <v>828</v>
      </c>
      <c r="B121" s="153" t="s">
        <v>829</v>
      </c>
      <c r="C121" s="153" t="s">
        <v>818</v>
      </c>
      <c r="D121" s="153" t="s">
        <v>830</v>
      </c>
      <c r="E121" s="153" t="s">
        <v>831</v>
      </c>
      <c r="F121" s="168" t="s">
        <v>956</v>
      </c>
    </row>
    <row r="122" spans="1:6" x14ac:dyDescent="0.35">
      <c r="A122" s="154" t="s">
        <v>832</v>
      </c>
      <c r="B122" s="152" t="s">
        <v>833</v>
      </c>
      <c r="C122" s="152" t="s">
        <v>818</v>
      </c>
      <c r="D122" s="152" t="s">
        <v>567</v>
      </c>
      <c r="E122" s="152" t="s">
        <v>834</v>
      </c>
      <c r="F122" s="168" t="s">
        <v>956</v>
      </c>
    </row>
    <row r="123" spans="1:6" x14ac:dyDescent="0.35">
      <c r="A123" s="155" t="s">
        <v>835</v>
      </c>
      <c r="B123" s="153" t="s">
        <v>836</v>
      </c>
      <c r="C123" s="153" t="s">
        <v>818</v>
      </c>
      <c r="D123" s="153" t="s">
        <v>202</v>
      </c>
      <c r="E123" s="153" t="s">
        <v>837</v>
      </c>
      <c r="F123" s="168" t="s">
        <v>956</v>
      </c>
    </row>
    <row r="124" spans="1:6" x14ac:dyDescent="0.35">
      <c r="A124" s="154" t="s">
        <v>838</v>
      </c>
      <c r="B124" s="152" t="s">
        <v>839</v>
      </c>
      <c r="C124" s="152" t="s">
        <v>818</v>
      </c>
      <c r="D124" s="152" t="s">
        <v>830</v>
      </c>
      <c r="E124" s="152" t="s">
        <v>840</v>
      </c>
      <c r="F124" s="168" t="s">
        <v>956</v>
      </c>
    </row>
    <row r="125" spans="1:6" x14ac:dyDescent="0.35">
      <c r="A125" s="155" t="s">
        <v>841</v>
      </c>
      <c r="B125" s="153" t="s">
        <v>842</v>
      </c>
      <c r="C125" s="153" t="s">
        <v>818</v>
      </c>
      <c r="D125" s="153" t="s">
        <v>567</v>
      </c>
      <c r="E125" s="153" t="s">
        <v>843</v>
      </c>
      <c r="F125" s="168" t="s">
        <v>956</v>
      </c>
    </row>
    <row r="126" spans="1:6" x14ac:dyDescent="0.35">
      <c r="A126" s="154" t="s">
        <v>844</v>
      </c>
      <c r="B126" s="152" t="s">
        <v>845</v>
      </c>
      <c r="C126" s="152" t="s">
        <v>818</v>
      </c>
      <c r="D126" s="152" t="s">
        <v>819</v>
      </c>
      <c r="E126" s="152" t="s">
        <v>846</v>
      </c>
      <c r="F126" s="168" t="s">
        <v>956</v>
      </c>
    </row>
    <row r="127" spans="1:6" x14ac:dyDescent="0.35">
      <c r="A127" s="155" t="s">
        <v>847</v>
      </c>
      <c r="B127" s="153" t="s">
        <v>848</v>
      </c>
      <c r="C127" s="153" t="s">
        <v>818</v>
      </c>
      <c r="D127" s="153" t="s">
        <v>428</v>
      </c>
      <c r="E127" s="153" t="s">
        <v>849</v>
      </c>
      <c r="F127" s="168" t="s">
        <v>956</v>
      </c>
    </row>
    <row r="128" spans="1:6" x14ac:dyDescent="0.35">
      <c r="A128" s="154" t="s">
        <v>850</v>
      </c>
      <c r="B128" s="152" t="s">
        <v>851</v>
      </c>
      <c r="C128" s="152" t="s">
        <v>818</v>
      </c>
      <c r="D128" s="152" t="s">
        <v>685</v>
      </c>
      <c r="E128" s="152" t="s">
        <v>852</v>
      </c>
      <c r="F128" s="168" t="s">
        <v>956</v>
      </c>
    </row>
    <row r="129" spans="1:6" x14ac:dyDescent="0.35">
      <c r="A129" s="155" t="s">
        <v>853</v>
      </c>
      <c r="B129" s="153" t="s">
        <v>854</v>
      </c>
      <c r="C129" s="153" t="s">
        <v>818</v>
      </c>
      <c r="D129" s="153" t="s">
        <v>532</v>
      </c>
      <c r="E129" s="153" t="s">
        <v>855</v>
      </c>
      <c r="F129" s="168" t="s">
        <v>956</v>
      </c>
    </row>
    <row r="130" spans="1:6" x14ac:dyDescent="0.35">
      <c r="A130" s="154" t="s">
        <v>856</v>
      </c>
      <c r="B130" s="152" t="s">
        <v>451</v>
      </c>
      <c r="C130" s="152" t="s">
        <v>818</v>
      </c>
      <c r="D130" s="152" t="s">
        <v>532</v>
      </c>
      <c r="E130" s="152" t="s">
        <v>857</v>
      </c>
      <c r="F130" s="168" t="s">
        <v>956</v>
      </c>
    </row>
    <row r="131" spans="1:6" x14ac:dyDescent="0.35">
      <c r="A131" s="155" t="s">
        <v>858</v>
      </c>
      <c r="B131" s="153" t="s">
        <v>859</v>
      </c>
      <c r="C131" s="153" t="s">
        <v>818</v>
      </c>
      <c r="D131" s="153" t="s">
        <v>539</v>
      </c>
      <c r="E131" s="153" t="s">
        <v>860</v>
      </c>
      <c r="F131" s="168" t="s">
        <v>956</v>
      </c>
    </row>
    <row r="132" spans="1:6" x14ac:dyDescent="0.35">
      <c r="A132" s="154" t="s">
        <v>861</v>
      </c>
      <c r="B132" s="152" t="s">
        <v>862</v>
      </c>
      <c r="C132" s="152" t="s">
        <v>818</v>
      </c>
      <c r="D132" s="152" t="s">
        <v>543</v>
      </c>
      <c r="E132" s="152" t="s">
        <v>863</v>
      </c>
      <c r="F132" s="168" t="s">
        <v>956</v>
      </c>
    </row>
    <row r="133" spans="1:6" x14ac:dyDescent="0.35">
      <c r="A133" s="155" t="s">
        <v>864</v>
      </c>
      <c r="B133" s="153" t="s">
        <v>865</v>
      </c>
      <c r="C133" s="153" t="s">
        <v>818</v>
      </c>
      <c r="D133" s="153" t="s">
        <v>543</v>
      </c>
      <c r="E133" s="153" t="s">
        <v>866</v>
      </c>
      <c r="F133" s="168" t="s">
        <v>956</v>
      </c>
    </row>
    <row r="134" spans="1:6" x14ac:dyDescent="0.35">
      <c r="A134" s="154" t="s">
        <v>867</v>
      </c>
      <c r="B134" s="152" t="s">
        <v>868</v>
      </c>
      <c r="C134" s="152" t="s">
        <v>818</v>
      </c>
      <c r="D134" s="152" t="s">
        <v>505</v>
      </c>
      <c r="E134" s="152" t="s">
        <v>869</v>
      </c>
      <c r="F134" s="168" t="s">
        <v>956</v>
      </c>
    </row>
    <row r="135" spans="1:6" x14ac:dyDescent="0.35">
      <c r="A135" s="155" t="s">
        <v>870</v>
      </c>
      <c r="B135" s="153" t="s">
        <v>871</v>
      </c>
      <c r="C135" s="153" t="s">
        <v>818</v>
      </c>
      <c r="D135" s="153" t="s">
        <v>872</v>
      </c>
      <c r="E135" s="153" t="s">
        <v>873</v>
      </c>
      <c r="F135" s="168" t="s">
        <v>956</v>
      </c>
    </row>
    <row r="136" spans="1:6" x14ac:dyDescent="0.35">
      <c r="A136" s="154" t="s">
        <v>874</v>
      </c>
      <c r="B136" s="152" t="s">
        <v>875</v>
      </c>
      <c r="C136" s="152" t="s">
        <v>818</v>
      </c>
      <c r="D136" s="152" t="s">
        <v>876</v>
      </c>
      <c r="E136" s="152" t="s">
        <v>877</v>
      </c>
      <c r="F136" s="168" t="s">
        <v>956</v>
      </c>
    </row>
    <row r="137" spans="1:6" x14ac:dyDescent="0.35">
      <c r="A137" s="155" t="s">
        <v>878</v>
      </c>
      <c r="B137" s="153" t="s">
        <v>519</v>
      </c>
      <c r="C137" s="153" t="s">
        <v>818</v>
      </c>
      <c r="D137" s="153" t="s">
        <v>879</v>
      </c>
      <c r="E137" s="153" t="s">
        <v>880</v>
      </c>
      <c r="F137" s="168" t="s">
        <v>956</v>
      </c>
    </row>
    <row r="138" spans="1:6" x14ac:dyDescent="0.35">
      <c r="A138" s="154" t="s">
        <v>881</v>
      </c>
      <c r="B138" s="152" t="s">
        <v>882</v>
      </c>
      <c r="C138" s="152" t="s">
        <v>818</v>
      </c>
      <c r="D138" s="152" t="s">
        <v>202</v>
      </c>
      <c r="E138" s="152" t="s">
        <v>883</v>
      </c>
      <c r="F138" s="168" t="s">
        <v>956</v>
      </c>
    </row>
    <row r="139" spans="1:6" x14ac:dyDescent="0.35">
      <c r="A139" s="155" t="s">
        <v>884</v>
      </c>
      <c r="B139" s="153" t="s">
        <v>885</v>
      </c>
      <c r="C139" s="153" t="s">
        <v>818</v>
      </c>
      <c r="D139" s="153" t="s">
        <v>513</v>
      </c>
      <c r="E139" s="153" t="s">
        <v>886</v>
      </c>
      <c r="F139" s="168"/>
    </row>
    <row r="140" spans="1:6" x14ac:dyDescent="0.35">
      <c r="A140" s="154" t="s">
        <v>887</v>
      </c>
      <c r="B140" s="152" t="s">
        <v>888</v>
      </c>
      <c r="C140" s="152" t="s">
        <v>818</v>
      </c>
      <c r="D140" s="152" t="s">
        <v>777</v>
      </c>
      <c r="E140" s="152" t="s">
        <v>889</v>
      </c>
      <c r="F140" s="168" t="s">
        <v>956</v>
      </c>
    </row>
    <row r="141" spans="1:6" x14ac:dyDescent="0.35">
      <c r="A141" s="155" t="s">
        <v>890</v>
      </c>
      <c r="B141" s="153" t="s">
        <v>471</v>
      </c>
      <c r="C141" s="153" t="s">
        <v>891</v>
      </c>
      <c r="D141" s="153" t="s">
        <v>685</v>
      </c>
      <c r="E141" s="153" t="s">
        <v>892</v>
      </c>
      <c r="F141" s="168" t="s">
        <v>956</v>
      </c>
    </row>
    <row r="142" spans="1:6" x14ac:dyDescent="0.35">
      <c r="A142" s="154" t="s">
        <v>893</v>
      </c>
      <c r="B142" s="152" t="s">
        <v>559</v>
      </c>
      <c r="C142" s="152" t="s">
        <v>891</v>
      </c>
      <c r="D142" s="152" t="s">
        <v>894</v>
      </c>
      <c r="E142" s="152" t="s">
        <v>895</v>
      </c>
      <c r="F142" s="168" t="s">
        <v>956</v>
      </c>
    </row>
    <row r="143" spans="1:6" x14ac:dyDescent="0.35">
      <c r="A143" s="155" t="s">
        <v>94</v>
      </c>
      <c r="B143" s="153" t="s">
        <v>896</v>
      </c>
      <c r="C143" s="153" t="s">
        <v>891</v>
      </c>
      <c r="D143" s="153" t="s">
        <v>897</v>
      </c>
      <c r="E143" s="153" t="s">
        <v>898</v>
      </c>
      <c r="F143" s="168" t="s">
        <v>956</v>
      </c>
    </row>
    <row r="144" spans="1:6" x14ac:dyDescent="0.35">
      <c r="A144" s="154" t="s">
        <v>899</v>
      </c>
      <c r="B144" s="152" t="s">
        <v>548</v>
      </c>
      <c r="C144" s="152" t="s">
        <v>891</v>
      </c>
      <c r="D144" s="152" t="s">
        <v>900</v>
      </c>
      <c r="E144" s="152" t="s">
        <v>901</v>
      </c>
      <c r="F144" s="168" t="s">
        <v>956</v>
      </c>
    </row>
    <row r="145" spans="1:6" x14ac:dyDescent="0.35">
      <c r="A145" s="155" t="s">
        <v>902</v>
      </c>
      <c r="B145" s="153" t="s">
        <v>903</v>
      </c>
      <c r="C145" s="153" t="s">
        <v>891</v>
      </c>
      <c r="D145" s="153" t="s">
        <v>904</v>
      </c>
      <c r="E145" s="153" t="s">
        <v>905</v>
      </c>
      <c r="F145" s="168" t="s">
        <v>956</v>
      </c>
    </row>
    <row r="146" spans="1:6" x14ac:dyDescent="0.35">
      <c r="A146" s="154" t="s">
        <v>748</v>
      </c>
      <c r="B146" s="152" t="s">
        <v>813</v>
      </c>
      <c r="C146" s="152" t="s">
        <v>891</v>
      </c>
      <c r="D146" s="152" t="s">
        <v>643</v>
      </c>
      <c r="E146" s="152" t="s">
        <v>906</v>
      </c>
      <c r="F146" s="168" t="s">
        <v>956</v>
      </c>
    </row>
    <row r="147" spans="1:6" x14ac:dyDescent="0.35">
      <c r="A147" s="155" t="s">
        <v>907</v>
      </c>
      <c r="B147" s="153" t="s">
        <v>908</v>
      </c>
      <c r="C147" s="153" t="s">
        <v>891</v>
      </c>
      <c r="D147" s="153" t="s">
        <v>909</v>
      </c>
      <c r="E147" s="153" t="s">
        <v>910</v>
      </c>
      <c r="F147" s="168" t="s">
        <v>956</v>
      </c>
    </row>
    <row r="148" spans="1:6" x14ac:dyDescent="0.35">
      <c r="A148" s="154" t="s">
        <v>911</v>
      </c>
      <c r="B148" s="152" t="s">
        <v>912</v>
      </c>
      <c r="C148" s="152" t="s">
        <v>891</v>
      </c>
      <c r="D148" s="152" t="s">
        <v>456</v>
      </c>
      <c r="E148" s="152" t="s">
        <v>913</v>
      </c>
      <c r="F148" s="168" t="s">
        <v>956</v>
      </c>
    </row>
    <row r="149" spans="1:6" x14ac:dyDescent="0.35">
      <c r="A149" s="155" t="s">
        <v>914</v>
      </c>
      <c r="B149" s="153" t="s">
        <v>915</v>
      </c>
      <c r="C149" s="153" t="s">
        <v>891</v>
      </c>
      <c r="D149" s="153" t="s">
        <v>916</v>
      </c>
      <c r="E149" s="153" t="s">
        <v>917</v>
      </c>
      <c r="F149" s="168" t="s">
        <v>956</v>
      </c>
    </row>
    <row r="150" spans="1:6" x14ac:dyDescent="0.35">
      <c r="A150" s="154" t="s">
        <v>918</v>
      </c>
      <c r="B150" s="152" t="s">
        <v>728</v>
      </c>
      <c r="C150" s="152" t="s">
        <v>891</v>
      </c>
      <c r="D150" s="152" t="s">
        <v>897</v>
      </c>
      <c r="E150" s="152" t="s">
        <v>919</v>
      </c>
      <c r="F150" s="168" t="s">
        <v>956</v>
      </c>
    </row>
    <row r="151" spans="1:6" x14ac:dyDescent="0.35">
      <c r="A151" s="155" t="s">
        <v>920</v>
      </c>
      <c r="B151" s="153" t="s">
        <v>888</v>
      </c>
      <c r="C151" s="153" t="s">
        <v>891</v>
      </c>
      <c r="D151" s="153" t="s">
        <v>921</v>
      </c>
      <c r="E151" s="153" t="s">
        <v>922</v>
      </c>
      <c r="F151" s="168" t="s">
        <v>956</v>
      </c>
    </row>
    <row r="152" spans="1:6" x14ac:dyDescent="0.35">
      <c r="A152" s="154" t="s">
        <v>923</v>
      </c>
      <c r="B152" s="152" t="s">
        <v>924</v>
      </c>
      <c r="C152" s="152" t="s">
        <v>891</v>
      </c>
      <c r="D152" s="152" t="s">
        <v>925</v>
      </c>
      <c r="E152" s="152" t="s">
        <v>926</v>
      </c>
      <c r="F152" s="168" t="s">
        <v>956</v>
      </c>
    </row>
    <row r="153" spans="1:6" x14ac:dyDescent="0.35">
      <c r="A153" s="155" t="s">
        <v>927</v>
      </c>
      <c r="B153" s="153" t="s">
        <v>928</v>
      </c>
      <c r="C153" s="153" t="s">
        <v>891</v>
      </c>
      <c r="D153" s="153" t="s">
        <v>929</v>
      </c>
      <c r="E153" s="153" t="s">
        <v>930</v>
      </c>
      <c r="F153" s="168" t="s">
        <v>956</v>
      </c>
    </row>
    <row r="154" spans="1:6" x14ac:dyDescent="0.35">
      <c r="A154" s="154" t="s">
        <v>931</v>
      </c>
      <c r="B154" s="152" t="s">
        <v>932</v>
      </c>
      <c r="C154" s="152" t="s">
        <v>891</v>
      </c>
      <c r="D154" s="152" t="s">
        <v>933</v>
      </c>
      <c r="E154" s="152" t="s">
        <v>934</v>
      </c>
      <c r="F154" s="168" t="s">
        <v>956</v>
      </c>
    </row>
    <row r="155" spans="1:6" x14ac:dyDescent="0.35">
      <c r="A155" s="155" t="s">
        <v>935</v>
      </c>
      <c r="B155" s="153" t="s">
        <v>936</v>
      </c>
      <c r="C155" s="153" t="s">
        <v>891</v>
      </c>
      <c r="D155" s="153" t="s">
        <v>937</v>
      </c>
      <c r="E155" s="153" t="s">
        <v>938</v>
      </c>
      <c r="F155" s="168" t="s">
        <v>956</v>
      </c>
    </row>
    <row r="156" spans="1:6" x14ac:dyDescent="0.35">
      <c r="A156" s="154" t="s">
        <v>939</v>
      </c>
      <c r="B156" s="152" t="s">
        <v>940</v>
      </c>
      <c r="C156" s="152" t="s">
        <v>891</v>
      </c>
      <c r="D156" s="152" t="s">
        <v>941</v>
      </c>
      <c r="E156" s="152" t="s">
        <v>942</v>
      </c>
      <c r="F156" s="168" t="s">
        <v>956</v>
      </c>
    </row>
  </sheetData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D04F0-CC17-425B-AF5F-ADFF7424AF6C}">
  <dimension ref="A1:F156"/>
  <sheetViews>
    <sheetView workbookViewId="0">
      <selection activeCell="D14" sqref="D14"/>
    </sheetView>
  </sheetViews>
  <sheetFormatPr defaultRowHeight="14.5" x14ac:dyDescent="0.35"/>
  <cols>
    <col min="1" max="1" width="13.7265625" bestFit="1" customWidth="1"/>
    <col min="2" max="2" width="11.36328125" bestFit="1" customWidth="1"/>
    <col min="3" max="3" width="21.54296875" bestFit="1" customWidth="1"/>
    <col min="4" max="4" width="30.6328125" bestFit="1" customWidth="1"/>
    <col min="5" max="5" width="34.26953125" bestFit="1" customWidth="1"/>
  </cols>
  <sheetData>
    <row r="1" spans="1:6" x14ac:dyDescent="0.35">
      <c r="A1" s="156" t="s">
        <v>420</v>
      </c>
      <c r="B1" s="157" t="s">
        <v>421</v>
      </c>
      <c r="C1" s="157" t="s">
        <v>422</v>
      </c>
      <c r="D1" s="157" t="s">
        <v>423</v>
      </c>
      <c r="E1" s="157" t="s">
        <v>424</v>
      </c>
      <c r="F1" s="169" t="s">
        <v>956</v>
      </c>
    </row>
    <row r="2" spans="1:6" x14ac:dyDescent="0.35">
      <c r="A2" s="154" t="s">
        <v>425</v>
      </c>
      <c r="B2" s="152" t="s">
        <v>426</v>
      </c>
      <c r="C2" s="152" t="s">
        <v>427</v>
      </c>
      <c r="D2" s="152" t="s">
        <v>428</v>
      </c>
      <c r="E2" s="152" t="s">
        <v>429</v>
      </c>
      <c r="F2" s="168" t="s">
        <v>956</v>
      </c>
    </row>
    <row r="3" spans="1:6" x14ac:dyDescent="0.35">
      <c r="A3" s="155" t="s">
        <v>430</v>
      </c>
      <c r="B3" s="153" t="s">
        <v>431</v>
      </c>
      <c r="C3" s="153" t="s">
        <v>427</v>
      </c>
      <c r="D3" s="153" t="s">
        <v>432</v>
      </c>
      <c r="E3" s="153" t="s">
        <v>433</v>
      </c>
      <c r="F3" s="168" t="s">
        <v>956</v>
      </c>
    </row>
    <row r="4" spans="1:6" x14ac:dyDescent="0.35">
      <c r="A4" s="154" t="s">
        <v>434</v>
      </c>
      <c r="B4" s="152" t="s">
        <v>435</v>
      </c>
      <c r="C4" s="152" t="s">
        <v>427</v>
      </c>
      <c r="D4" s="152" t="s">
        <v>436</v>
      </c>
      <c r="E4" s="152" t="s">
        <v>437</v>
      </c>
      <c r="F4" s="168" t="s">
        <v>956</v>
      </c>
    </row>
    <row r="5" spans="1:6" x14ac:dyDescent="0.35">
      <c r="A5" s="155" t="s">
        <v>438</v>
      </c>
      <c r="B5" s="153" t="s">
        <v>439</v>
      </c>
      <c r="C5" s="153" t="s">
        <v>427</v>
      </c>
      <c r="D5" s="153" t="s">
        <v>440</v>
      </c>
      <c r="E5" s="153" t="s">
        <v>441</v>
      </c>
      <c r="F5" s="168" t="s">
        <v>956</v>
      </c>
    </row>
    <row r="6" spans="1:6" x14ac:dyDescent="0.35">
      <c r="A6" s="154" t="s">
        <v>442</v>
      </c>
      <c r="B6" s="152" t="s">
        <v>443</v>
      </c>
      <c r="C6" s="152" t="s">
        <v>427</v>
      </c>
      <c r="D6" s="152" t="s">
        <v>444</v>
      </c>
      <c r="E6" s="152" t="s">
        <v>445</v>
      </c>
      <c r="F6" s="168" t="s">
        <v>956</v>
      </c>
    </row>
    <row r="7" spans="1:6" x14ac:dyDescent="0.35">
      <c r="A7" s="155" t="s">
        <v>446</v>
      </c>
      <c r="B7" s="153" t="s">
        <v>447</v>
      </c>
      <c r="C7" s="153" t="s">
        <v>427</v>
      </c>
      <c r="D7" s="153" t="s">
        <v>448</v>
      </c>
      <c r="E7" s="153" t="s">
        <v>449</v>
      </c>
      <c r="F7" s="168" t="s">
        <v>956</v>
      </c>
    </row>
    <row r="8" spans="1:6" x14ac:dyDescent="0.35">
      <c r="A8" s="154" t="s">
        <v>450</v>
      </c>
      <c r="B8" s="152" t="s">
        <v>451</v>
      </c>
      <c r="C8" s="152" t="s">
        <v>427</v>
      </c>
      <c r="D8" s="152" t="s">
        <v>452</v>
      </c>
      <c r="E8" s="152" t="s">
        <v>453</v>
      </c>
      <c r="F8" s="168" t="s">
        <v>956</v>
      </c>
    </row>
    <row r="9" spans="1:6" x14ac:dyDescent="0.35">
      <c r="A9" s="155" t="s">
        <v>454</v>
      </c>
      <c r="B9" s="153" t="s">
        <v>455</v>
      </c>
      <c r="C9" s="153" t="s">
        <v>427</v>
      </c>
      <c r="D9" s="153" t="s">
        <v>456</v>
      </c>
      <c r="E9" s="153" t="s">
        <v>457</v>
      </c>
      <c r="F9" s="168" t="s">
        <v>956</v>
      </c>
    </row>
    <row r="10" spans="1:6" x14ac:dyDescent="0.35">
      <c r="A10" s="154" t="s">
        <v>458</v>
      </c>
      <c r="B10" s="152" t="s">
        <v>459</v>
      </c>
      <c r="C10" s="152" t="s">
        <v>427</v>
      </c>
      <c r="D10" s="152" t="s">
        <v>440</v>
      </c>
      <c r="E10" s="152" t="s">
        <v>460</v>
      </c>
      <c r="F10" s="168" t="s">
        <v>956</v>
      </c>
    </row>
    <row r="11" spans="1:6" x14ac:dyDescent="0.35">
      <c r="A11" s="155" t="s">
        <v>461</v>
      </c>
      <c r="B11" s="153" t="s">
        <v>462</v>
      </c>
      <c r="C11" s="153" t="s">
        <v>427</v>
      </c>
      <c r="D11" s="153" t="s">
        <v>444</v>
      </c>
      <c r="E11" s="153" t="s">
        <v>463</v>
      </c>
      <c r="F11" s="168" t="s">
        <v>956</v>
      </c>
    </row>
    <row r="12" spans="1:6" x14ac:dyDescent="0.35">
      <c r="A12" s="154" t="s">
        <v>464</v>
      </c>
      <c r="B12" s="152" t="s">
        <v>465</v>
      </c>
      <c r="C12" s="152" t="s">
        <v>427</v>
      </c>
      <c r="D12" s="152" t="s">
        <v>466</v>
      </c>
      <c r="E12" s="152" t="s">
        <v>467</v>
      </c>
      <c r="F12" s="168" t="s">
        <v>956</v>
      </c>
    </row>
    <row r="13" spans="1:6" x14ac:dyDescent="0.35">
      <c r="A13" s="155" t="s">
        <v>468</v>
      </c>
      <c r="B13" s="153" t="s">
        <v>35</v>
      </c>
      <c r="C13" s="153" t="s">
        <v>427</v>
      </c>
      <c r="D13" s="153" t="s">
        <v>466</v>
      </c>
      <c r="E13" s="153" t="s">
        <v>469</v>
      </c>
      <c r="F13" s="168"/>
    </row>
    <row r="14" spans="1:6" x14ac:dyDescent="0.35">
      <c r="A14" s="154" t="s">
        <v>470</v>
      </c>
      <c r="B14" s="152" t="s">
        <v>471</v>
      </c>
      <c r="C14" s="152" t="s">
        <v>472</v>
      </c>
      <c r="D14" s="152" t="s">
        <v>473</v>
      </c>
      <c r="E14" s="152" t="s">
        <v>474</v>
      </c>
      <c r="F14" s="168" t="s">
        <v>956</v>
      </c>
    </row>
    <row r="15" spans="1:6" x14ac:dyDescent="0.35">
      <c r="A15" s="155" t="s">
        <v>475</v>
      </c>
      <c r="B15" s="153" t="s">
        <v>476</v>
      </c>
      <c r="C15" s="153" t="s">
        <v>472</v>
      </c>
      <c r="D15" s="153" t="s">
        <v>198</v>
      </c>
      <c r="E15" s="153" t="s">
        <v>477</v>
      </c>
      <c r="F15" s="168" t="s">
        <v>956</v>
      </c>
    </row>
    <row r="16" spans="1:6" x14ac:dyDescent="0.35">
      <c r="A16" s="154" t="s">
        <v>478</v>
      </c>
      <c r="B16" s="152" t="s">
        <v>479</v>
      </c>
      <c r="C16" s="152" t="s">
        <v>472</v>
      </c>
      <c r="D16" s="152" t="s">
        <v>473</v>
      </c>
      <c r="E16" s="152" t="s">
        <v>480</v>
      </c>
      <c r="F16" s="168" t="s">
        <v>956</v>
      </c>
    </row>
    <row r="17" spans="1:6" x14ac:dyDescent="0.35">
      <c r="A17" s="155" t="s">
        <v>481</v>
      </c>
      <c r="B17" s="153" t="s">
        <v>482</v>
      </c>
      <c r="C17" s="153" t="s">
        <v>472</v>
      </c>
      <c r="D17" s="153" t="s">
        <v>483</v>
      </c>
      <c r="E17" s="153" t="s">
        <v>484</v>
      </c>
      <c r="F17" s="168" t="s">
        <v>956</v>
      </c>
    </row>
    <row r="18" spans="1:6" x14ac:dyDescent="0.35">
      <c r="A18" s="154" t="s">
        <v>481</v>
      </c>
      <c r="B18" s="152" t="s">
        <v>485</v>
      </c>
      <c r="C18" s="152" t="s">
        <v>472</v>
      </c>
      <c r="D18" s="152" t="s">
        <v>483</v>
      </c>
      <c r="E18" s="152" t="s">
        <v>486</v>
      </c>
      <c r="F18" s="168"/>
    </row>
    <row r="19" spans="1:6" x14ac:dyDescent="0.35">
      <c r="A19" s="155" t="s">
        <v>487</v>
      </c>
      <c r="B19" s="153" t="s">
        <v>488</v>
      </c>
      <c r="C19" s="153" t="s">
        <v>472</v>
      </c>
      <c r="D19" s="153" t="s">
        <v>489</v>
      </c>
      <c r="E19" s="153" t="s">
        <v>490</v>
      </c>
      <c r="F19" s="168" t="s">
        <v>956</v>
      </c>
    </row>
    <row r="20" spans="1:6" x14ac:dyDescent="0.35">
      <c r="A20" s="154" t="s">
        <v>491</v>
      </c>
      <c r="B20" s="152" t="s">
        <v>492</v>
      </c>
      <c r="C20" s="152" t="s">
        <v>472</v>
      </c>
      <c r="D20" s="152" t="s">
        <v>473</v>
      </c>
      <c r="E20" s="152" t="s">
        <v>493</v>
      </c>
      <c r="F20" s="168" t="s">
        <v>956</v>
      </c>
    </row>
    <row r="21" spans="1:6" x14ac:dyDescent="0.35">
      <c r="A21" s="155" t="s">
        <v>494</v>
      </c>
      <c r="B21" s="153" t="s">
        <v>495</v>
      </c>
      <c r="C21" s="153" t="s">
        <v>496</v>
      </c>
      <c r="D21" s="153" t="s">
        <v>497</v>
      </c>
      <c r="E21" s="153" t="s">
        <v>498</v>
      </c>
      <c r="F21" s="168" t="s">
        <v>956</v>
      </c>
    </row>
    <row r="22" spans="1:6" x14ac:dyDescent="0.35">
      <c r="A22" s="154" t="s">
        <v>499</v>
      </c>
      <c r="B22" s="152" t="s">
        <v>500</v>
      </c>
      <c r="C22" s="152" t="s">
        <v>496</v>
      </c>
      <c r="D22" s="152" t="s">
        <v>501</v>
      </c>
      <c r="E22" s="152" t="s">
        <v>502</v>
      </c>
      <c r="F22" s="168" t="s">
        <v>956</v>
      </c>
    </row>
    <row r="23" spans="1:6" x14ac:dyDescent="0.35">
      <c r="A23" s="155" t="s">
        <v>503</v>
      </c>
      <c r="B23" s="153" t="s">
        <v>504</v>
      </c>
      <c r="C23" s="153" t="s">
        <v>496</v>
      </c>
      <c r="D23" s="153" t="s">
        <v>505</v>
      </c>
      <c r="E23" s="153" t="s">
        <v>506</v>
      </c>
      <c r="F23" s="168"/>
    </row>
    <row r="24" spans="1:6" x14ac:dyDescent="0.35">
      <c r="A24" s="154" t="s">
        <v>507</v>
      </c>
      <c r="B24" s="152" t="s">
        <v>508</v>
      </c>
      <c r="C24" s="152" t="s">
        <v>496</v>
      </c>
      <c r="D24" s="152" t="s">
        <v>509</v>
      </c>
      <c r="E24" s="152" t="s">
        <v>510</v>
      </c>
      <c r="F24" s="168" t="s">
        <v>956</v>
      </c>
    </row>
    <row r="25" spans="1:6" x14ac:dyDescent="0.35">
      <c r="A25" s="155" t="s">
        <v>511</v>
      </c>
      <c r="B25" s="153" t="s">
        <v>512</v>
      </c>
      <c r="C25" s="153" t="s">
        <v>496</v>
      </c>
      <c r="D25" s="153" t="s">
        <v>513</v>
      </c>
      <c r="E25" s="153" t="s">
        <v>514</v>
      </c>
      <c r="F25" s="168" t="s">
        <v>956</v>
      </c>
    </row>
    <row r="26" spans="1:6" x14ac:dyDescent="0.35">
      <c r="A26" s="154" t="s">
        <v>515</v>
      </c>
      <c r="B26" s="152" t="s">
        <v>516</v>
      </c>
      <c r="C26" s="152" t="s">
        <v>496</v>
      </c>
      <c r="D26" s="152" t="s">
        <v>517</v>
      </c>
      <c r="E26" s="152" t="s">
        <v>518</v>
      </c>
      <c r="F26" s="168" t="s">
        <v>956</v>
      </c>
    </row>
    <row r="27" spans="1:6" x14ac:dyDescent="0.35">
      <c r="A27" s="155" t="s">
        <v>519</v>
      </c>
      <c r="B27" s="153" t="s">
        <v>520</v>
      </c>
      <c r="C27" s="153" t="s">
        <v>496</v>
      </c>
      <c r="D27" s="153" t="s">
        <v>521</v>
      </c>
      <c r="E27" s="153" t="s">
        <v>522</v>
      </c>
      <c r="F27" s="168"/>
    </row>
    <row r="28" spans="1:6" x14ac:dyDescent="0.35">
      <c r="A28" s="154" t="s">
        <v>523</v>
      </c>
      <c r="B28" s="152" t="s">
        <v>443</v>
      </c>
      <c r="C28" s="152" t="s">
        <v>496</v>
      </c>
      <c r="D28" s="152" t="s">
        <v>521</v>
      </c>
      <c r="E28" s="152" t="s">
        <v>524</v>
      </c>
      <c r="F28" s="168" t="s">
        <v>956</v>
      </c>
    </row>
    <row r="29" spans="1:6" x14ac:dyDescent="0.35">
      <c r="A29" s="155" t="s">
        <v>84</v>
      </c>
      <c r="B29" s="153" t="s">
        <v>85</v>
      </c>
      <c r="C29" s="153" t="s">
        <v>496</v>
      </c>
      <c r="D29" s="153" t="s">
        <v>525</v>
      </c>
      <c r="E29" s="153" t="s">
        <v>526</v>
      </c>
      <c r="F29" s="168" t="s">
        <v>956</v>
      </c>
    </row>
    <row r="30" spans="1:6" x14ac:dyDescent="0.35">
      <c r="A30" s="154" t="s">
        <v>527</v>
      </c>
      <c r="B30" s="152" t="s">
        <v>528</v>
      </c>
      <c r="C30" s="152" t="s">
        <v>496</v>
      </c>
      <c r="D30" s="152" t="s">
        <v>529</v>
      </c>
      <c r="E30" s="152" t="s">
        <v>530</v>
      </c>
      <c r="F30" s="168" t="s">
        <v>956</v>
      </c>
    </row>
    <row r="31" spans="1:6" x14ac:dyDescent="0.35">
      <c r="A31" s="155" t="s">
        <v>531</v>
      </c>
      <c r="B31" s="153" t="s">
        <v>267</v>
      </c>
      <c r="C31" s="153" t="s">
        <v>496</v>
      </c>
      <c r="D31" s="153" t="s">
        <v>532</v>
      </c>
      <c r="E31" s="153" t="s">
        <v>533</v>
      </c>
      <c r="F31" s="168"/>
    </row>
    <row r="32" spans="1:6" x14ac:dyDescent="0.35">
      <c r="A32" s="154" t="s">
        <v>534</v>
      </c>
      <c r="B32" s="152" t="s">
        <v>535</v>
      </c>
      <c r="C32" s="152" t="s">
        <v>496</v>
      </c>
      <c r="D32" s="152" t="s">
        <v>532</v>
      </c>
      <c r="E32" s="152" t="s">
        <v>536</v>
      </c>
      <c r="F32" s="168" t="s">
        <v>956</v>
      </c>
    </row>
    <row r="33" spans="1:6" x14ac:dyDescent="0.35">
      <c r="A33" s="155" t="s">
        <v>537</v>
      </c>
      <c r="B33" s="153" t="s">
        <v>538</v>
      </c>
      <c r="C33" s="153" t="s">
        <v>496</v>
      </c>
      <c r="D33" s="153" t="s">
        <v>539</v>
      </c>
      <c r="E33" s="153" t="s">
        <v>540</v>
      </c>
      <c r="F33" s="168" t="s">
        <v>956</v>
      </c>
    </row>
    <row r="34" spans="1:6" x14ac:dyDescent="0.35">
      <c r="A34" s="154" t="s">
        <v>541</v>
      </c>
      <c r="B34" s="152" t="s">
        <v>542</v>
      </c>
      <c r="C34" s="152" t="s">
        <v>496</v>
      </c>
      <c r="D34" s="152" t="s">
        <v>543</v>
      </c>
      <c r="E34" s="152" t="s">
        <v>544</v>
      </c>
      <c r="F34" s="168" t="s">
        <v>956</v>
      </c>
    </row>
    <row r="35" spans="1:6" x14ac:dyDescent="0.35">
      <c r="A35" s="155" t="s">
        <v>545</v>
      </c>
      <c r="B35" s="153" t="s">
        <v>546</v>
      </c>
      <c r="C35" s="153" t="s">
        <v>496</v>
      </c>
      <c r="D35" s="153" t="s">
        <v>543</v>
      </c>
      <c r="E35" s="153" t="s">
        <v>547</v>
      </c>
      <c r="F35" s="168" t="s">
        <v>956</v>
      </c>
    </row>
    <row r="36" spans="1:6" x14ac:dyDescent="0.35">
      <c r="A36" s="154" t="s">
        <v>481</v>
      </c>
      <c r="B36" s="152" t="s">
        <v>548</v>
      </c>
      <c r="C36" s="152" t="s">
        <v>496</v>
      </c>
      <c r="D36" s="152" t="s">
        <v>549</v>
      </c>
      <c r="E36" s="152" t="s">
        <v>550</v>
      </c>
      <c r="F36" s="168" t="s">
        <v>956</v>
      </c>
    </row>
    <row r="37" spans="1:6" x14ac:dyDescent="0.35">
      <c r="A37" s="155" t="s">
        <v>551</v>
      </c>
      <c r="B37" s="153" t="s">
        <v>552</v>
      </c>
      <c r="C37" s="153" t="s">
        <v>496</v>
      </c>
      <c r="D37" s="153" t="s">
        <v>553</v>
      </c>
      <c r="E37" s="153" t="s">
        <v>554</v>
      </c>
      <c r="F37" s="168" t="s">
        <v>956</v>
      </c>
    </row>
    <row r="38" spans="1:6" x14ac:dyDescent="0.35">
      <c r="A38" s="154" t="s">
        <v>555</v>
      </c>
      <c r="B38" s="152" t="s">
        <v>471</v>
      </c>
      <c r="C38" s="152" t="s">
        <v>496</v>
      </c>
      <c r="D38" s="152" t="s">
        <v>556</v>
      </c>
      <c r="E38" s="152" t="s">
        <v>557</v>
      </c>
      <c r="F38" s="168"/>
    </row>
    <row r="39" spans="1:6" x14ac:dyDescent="0.35">
      <c r="A39" s="155" t="s">
        <v>558</v>
      </c>
      <c r="B39" s="153" t="s">
        <v>559</v>
      </c>
      <c r="C39" s="153" t="s">
        <v>496</v>
      </c>
      <c r="D39" s="153" t="s">
        <v>556</v>
      </c>
      <c r="E39" s="153" t="s">
        <v>560</v>
      </c>
      <c r="F39" s="168" t="s">
        <v>956</v>
      </c>
    </row>
    <row r="40" spans="1:6" x14ac:dyDescent="0.35">
      <c r="A40" s="154" t="s">
        <v>561</v>
      </c>
      <c r="B40" s="152" t="s">
        <v>562</v>
      </c>
      <c r="C40" s="152" t="s">
        <v>496</v>
      </c>
      <c r="D40" s="152" t="s">
        <v>563</v>
      </c>
      <c r="E40" s="152" t="s">
        <v>564</v>
      </c>
      <c r="F40" s="168" t="s">
        <v>956</v>
      </c>
    </row>
    <row r="41" spans="1:6" x14ac:dyDescent="0.35">
      <c r="A41" s="155" t="s">
        <v>565</v>
      </c>
      <c r="B41" s="153" t="s">
        <v>566</v>
      </c>
      <c r="C41" s="153" t="s">
        <v>496</v>
      </c>
      <c r="D41" s="153" t="s">
        <v>567</v>
      </c>
      <c r="E41" s="153" t="s">
        <v>568</v>
      </c>
      <c r="F41" s="168" t="s">
        <v>956</v>
      </c>
    </row>
    <row r="42" spans="1:6" x14ac:dyDescent="0.35">
      <c r="A42" s="154" t="s">
        <v>569</v>
      </c>
      <c r="B42" s="152" t="s">
        <v>570</v>
      </c>
      <c r="C42" s="152" t="s">
        <v>496</v>
      </c>
      <c r="D42" s="152" t="s">
        <v>567</v>
      </c>
      <c r="E42" s="152" t="s">
        <v>571</v>
      </c>
      <c r="F42" s="168" t="s">
        <v>956</v>
      </c>
    </row>
    <row r="43" spans="1:6" x14ac:dyDescent="0.35">
      <c r="A43" s="155" t="s">
        <v>572</v>
      </c>
      <c r="B43" s="153" t="s">
        <v>573</v>
      </c>
      <c r="C43" s="153" t="s">
        <v>496</v>
      </c>
      <c r="D43" s="153" t="s">
        <v>567</v>
      </c>
      <c r="E43" s="153" t="s">
        <v>574</v>
      </c>
      <c r="F43" s="168" t="s">
        <v>956</v>
      </c>
    </row>
    <row r="44" spans="1:6" x14ac:dyDescent="0.35">
      <c r="A44" s="154" t="s">
        <v>575</v>
      </c>
      <c r="B44" s="152" t="s">
        <v>576</v>
      </c>
      <c r="C44" s="152" t="s">
        <v>577</v>
      </c>
      <c r="D44" s="152" t="s">
        <v>578</v>
      </c>
      <c r="E44" s="152" t="s">
        <v>579</v>
      </c>
      <c r="F44" s="168" t="s">
        <v>956</v>
      </c>
    </row>
    <row r="45" spans="1:6" x14ac:dyDescent="0.35">
      <c r="A45" s="155" t="s">
        <v>580</v>
      </c>
      <c r="B45" s="153" t="s">
        <v>581</v>
      </c>
      <c r="C45" s="153" t="s">
        <v>577</v>
      </c>
      <c r="D45" s="153" t="s">
        <v>428</v>
      </c>
      <c r="E45" s="153" t="s">
        <v>582</v>
      </c>
      <c r="F45" s="168" t="s">
        <v>956</v>
      </c>
    </row>
    <row r="46" spans="1:6" x14ac:dyDescent="0.35">
      <c r="A46" s="154" t="s">
        <v>583</v>
      </c>
      <c r="B46" s="152" t="s">
        <v>500</v>
      </c>
      <c r="C46" s="152" t="s">
        <v>577</v>
      </c>
      <c r="D46" s="152" t="s">
        <v>567</v>
      </c>
      <c r="E46" s="152" t="s">
        <v>584</v>
      </c>
      <c r="F46" s="168" t="s">
        <v>956</v>
      </c>
    </row>
    <row r="47" spans="1:6" x14ac:dyDescent="0.35">
      <c r="A47" s="155" t="s">
        <v>585</v>
      </c>
      <c r="B47" s="153" t="s">
        <v>586</v>
      </c>
      <c r="C47" s="153" t="s">
        <v>577</v>
      </c>
      <c r="D47" s="153" t="s">
        <v>587</v>
      </c>
      <c r="E47" s="153" t="s">
        <v>588</v>
      </c>
      <c r="F47" s="168" t="s">
        <v>956</v>
      </c>
    </row>
    <row r="48" spans="1:6" x14ac:dyDescent="0.35">
      <c r="A48" s="154" t="s">
        <v>589</v>
      </c>
      <c r="B48" s="152" t="s">
        <v>590</v>
      </c>
      <c r="C48" s="152" t="s">
        <v>577</v>
      </c>
      <c r="D48" s="152" t="s">
        <v>513</v>
      </c>
      <c r="E48" s="152" t="s">
        <v>591</v>
      </c>
      <c r="F48" s="168" t="s">
        <v>956</v>
      </c>
    </row>
    <row r="49" spans="1:6" x14ac:dyDescent="0.35">
      <c r="A49" s="155" t="s">
        <v>592</v>
      </c>
      <c r="B49" s="153" t="s">
        <v>593</v>
      </c>
      <c r="C49" s="153" t="s">
        <v>577</v>
      </c>
      <c r="D49" s="153" t="s">
        <v>594</v>
      </c>
      <c r="E49" s="153" t="s">
        <v>595</v>
      </c>
      <c r="F49" s="168" t="s">
        <v>956</v>
      </c>
    </row>
    <row r="50" spans="1:6" x14ac:dyDescent="0.35">
      <c r="A50" s="154" t="s">
        <v>596</v>
      </c>
      <c r="B50" s="152" t="s">
        <v>597</v>
      </c>
      <c r="C50" s="152" t="s">
        <v>577</v>
      </c>
      <c r="D50" s="152" t="s">
        <v>598</v>
      </c>
      <c r="E50" s="152" t="s">
        <v>599</v>
      </c>
      <c r="F50" s="168"/>
    </row>
    <row r="51" spans="1:6" x14ac:dyDescent="0.35">
      <c r="A51" s="155" t="s">
        <v>600</v>
      </c>
      <c r="B51" s="153" t="s">
        <v>601</v>
      </c>
      <c r="C51" s="153" t="s">
        <v>577</v>
      </c>
      <c r="D51" s="153" t="s">
        <v>567</v>
      </c>
      <c r="E51" s="153" t="s">
        <v>602</v>
      </c>
      <c r="F51" s="168" t="s">
        <v>956</v>
      </c>
    </row>
    <row r="52" spans="1:6" x14ac:dyDescent="0.35">
      <c r="A52" s="154" t="s">
        <v>603</v>
      </c>
      <c r="B52" s="152" t="s">
        <v>604</v>
      </c>
      <c r="C52" s="152" t="s">
        <v>577</v>
      </c>
      <c r="D52" s="152" t="s">
        <v>598</v>
      </c>
      <c r="E52" s="152" t="s">
        <v>605</v>
      </c>
      <c r="F52" s="168" t="s">
        <v>956</v>
      </c>
    </row>
    <row r="53" spans="1:6" x14ac:dyDescent="0.35">
      <c r="A53" s="155" t="s">
        <v>606</v>
      </c>
      <c r="B53" s="153" t="s">
        <v>607</v>
      </c>
      <c r="C53" s="153" t="s">
        <v>577</v>
      </c>
      <c r="D53" s="153" t="s">
        <v>448</v>
      </c>
      <c r="E53" s="153" t="s">
        <v>608</v>
      </c>
      <c r="F53" s="168" t="s">
        <v>956</v>
      </c>
    </row>
    <row r="54" spans="1:6" x14ac:dyDescent="0.35">
      <c r="A54" s="154" t="s">
        <v>609</v>
      </c>
      <c r="B54" s="152" t="s">
        <v>610</v>
      </c>
      <c r="C54" s="152" t="s">
        <v>577</v>
      </c>
      <c r="D54" s="152" t="s">
        <v>611</v>
      </c>
      <c r="E54" s="152" t="s">
        <v>612</v>
      </c>
      <c r="F54" s="168" t="s">
        <v>956</v>
      </c>
    </row>
    <row r="55" spans="1:6" x14ac:dyDescent="0.35">
      <c r="A55" s="155" t="s">
        <v>613</v>
      </c>
      <c r="B55" s="153" t="s">
        <v>601</v>
      </c>
      <c r="C55" s="153" t="s">
        <v>577</v>
      </c>
      <c r="D55" s="153" t="s">
        <v>614</v>
      </c>
      <c r="E55" s="153" t="s">
        <v>602</v>
      </c>
      <c r="F55" s="168" t="s">
        <v>956</v>
      </c>
    </row>
    <row r="56" spans="1:6" x14ac:dyDescent="0.35">
      <c r="A56" s="154" t="s">
        <v>615</v>
      </c>
      <c r="B56" s="152" t="s">
        <v>616</v>
      </c>
      <c r="C56" s="152" t="s">
        <v>577</v>
      </c>
      <c r="D56" s="152" t="s">
        <v>617</v>
      </c>
      <c r="E56" s="152" t="s">
        <v>618</v>
      </c>
      <c r="F56" s="168" t="s">
        <v>956</v>
      </c>
    </row>
    <row r="57" spans="1:6" x14ac:dyDescent="0.35">
      <c r="A57" s="155" t="s">
        <v>619</v>
      </c>
      <c r="B57" s="153" t="s">
        <v>620</v>
      </c>
      <c r="C57" s="153" t="s">
        <v>577</v>
      </c>
      <c r="D57" s="153" t="s">
        <v>621</v>
      </c>
      <c r="E57" s="153" t="s">
        <v>622</v>
      </c>
      <c r="F57" s="168" t="s">
        <v>956</v>
      </c>
    </row>
    <row r="58" spans="1:6" x14ac:dyDescent="0.35">
      <c r="A58" s="154" t="s">
        <v>623</v>
      </c>
      <c r="B58" s="152" t="s">
        <v>624</v>
      </c>
      <c r="C58" s="152" t="s">
        <v>577</v>
      </c>
      <c r="D58" s="152" t="s">
        <v>625</v>
      </c>
      <c r="E58" s="152" t="s">
        <v>626</v>
      </c>
      <c r="F58" s="168" t="s">
        <v>956</v>
      </c>
    </row>
    <row r="59" spans="1:6" x14ac:dyDescent="0.35">
      <c r="A59" s="155" t="s">
        <v>627</v>
      </c>
      <c r="B59" s="153" t="s">
        <v>628</v>
      </c>
      <c r="C59" s="153" t="s">
        <v>577</v>
      </c>
      <c r="D59" s="153" t="s">
        <v>629</v>
      </c>
      <c r="E59" s="153" t="s">
        <v>630</v>
      </c>
      <c r="F59" s="168"/>
    </row>
    <row r="60" spans="1:6" x14ac:dyDescent="0.35">
      <c r="A60" s="154" t="s">
        <v>631</v>
      </c>
      <c r="B60" s="152" t="s">
        <v>632</v>
      </c>
      <c r="C60" s="152" t="s">
        <v>577</v>
      </c>
      <c r="D60" s="152" t="s">
        <v>633</v>
      </c>
      <c r="E60" s="152" t="s">
        <v>634</v>
      </c>
      <c r="F60" s="168" t="s">
        <v>956</v>
      </c>
    </row>
    <row r="61" spans="1:6" x14ac:dyDescent="0.35">
      <c r="A61" s="155" t="s">
        <v>635</v>
      </c>
      <c r="B61" s="153" t="s">
        <v>636</v>
      </c>
      <c r="C61" s="153" t="s">
        <v>577</v>
      </c>
      <c r="D61" s="153" t="s">
        <v>617</v>
      </c>
      <c r="E61" s="153" t="s">
        <v>637</v>
      </c>
      <c r="F61" s="168" t="s">
        <v>956</v>
      </c>
    </row>
    <row r="62" spans="1:6" x14ac:dyDescent="0.35">
      <c r="A62" s="154" t="s">
        <v>638</v>
      </c>
      <c r="B62" s="152" t="s">
        <v>639</v>
      </c>
      <c r="C62" s="152" t="s">
        <v>577</v>
      </c>
      <c r="D62" s="152" t="s">
        <v>567</v>
      </c>
      <c r="E62" s="152" t="s">
        <v>640</v>
      </c>
      <c r="F62" s="168" t="s">
        <v>956</v>
      </c>
    </row>
    <row r="63" spans="1:6" x14ac:dyDescent="0.35">
      <c r="A63" s="155" t="s">
        <v>641</v>
      </c>
      <c r="B63" s="153" t="s">
        <v>642</v>
      </c>
      <c r="C63" s="153" t="s">
        <v>577</v>
      </c>
      <c r="D63" s="153" t="s">
        <v>643</v>
      </c>
      <c r="E63" s="153" t="s">
        <v>644</v>
      </c>
      <c r="F63" s="168" t="s">
        <v>956</v>
      </c>
    </row>
    <row r="64" spans="1:6" x14ac:dyDescent="0.35">
      <c r="A64" s="154" t="s">
        <v>645</v>
      </c>
      <c r="B64" s="152" t="s">
        <v>646</v>
      </c>
      <c r="C64" s="152" t="s">
        <v>577</v>
      </c>
      <c r="D64" s="152" t="s">
        <v>647</v>
      </c>
      <c r="E64" s="152" t="s">
        <v>648</v>
      </c>
      <c r="F64" s="168" t="s">
        <v>956</v>
      </c>
    </row>
    <row r="65" spans="1:6" x14ac:dyDescent="0.35">
      <c r="A65" s="155" t="s">
        <v>649</v>
      </c>
      <c r="B65" s="153" t="s">
        <v>95</v>
      </c>
      <c r="C65" s="153" t="s">
        <v>650</v>
      </c>
      <c r="D65" s="153" t="s">
        <v>651</v>
      </c>
      <c r="E65" s="153" t="s">
        <v>652</v>
      </c>
      <c r="F65" s="168" t="s">
        <v>956</v>
      </c>
    </row>
    <row r="66" spans="1:6" x14ac:dyDescent="0.35">
      <c r="A66" s="154" t="s">
        <v>653</v>
      </c>
      <c r="B66" s="152" t="s">
        <v>654</v>
      </c>
      <c r="C66" s="152" t="s">
        <v>650</v>
      </c>
      <c r="D66" s="152" t="s">
        <v>655</v>
      </c>
      <c r="E66" s="152" t="s">
        <v>656</v>
      </c>
      <c r="F66" s="168" t="s">
        <v>956</v>
      </c>
    </row>
    <row r="67" spans="1:6" x14ac:dyDescent="0.35">
      <c r="A67" s="155" t="s">
        <v>657</v>
      </c>
      <c r="B67" s="153" t="s">
        <v>658</v>
      </c>
      <c r="C67" s="153" t="s">
        <v>650</v>
      </c>
      <c r="D67" s="153" t="s">
        <v>659</v>
      </c>
      <c r="E67" s="153" t="s">
        <v>660</v>
      </c>
      <c r="F67" s="168" t="s">
        <v>956</v>
      </c>
    </row>
    <row r="68" spans="1:6" x14ac:dyDescent="0.35">
      <c r="A68" s="154" t="s">
        <v>661</v>
      </c>
      <c r="B68" s="152" t="s">
        <v>662</v>
      </c>
      <c r="C68" s="152" t="s">
        <v>650</v>
      </c>
      <c r="D68" s="152" t="s">
        <v>509</v>
      </c>
      <c r="E68" s="152" t="s">
        <v>663</v>
      </c>
      <c r="F68" s="168" t="s">
        <v>956</v>
      </c>
    </row>
    <row r="69" spans="1:6" x14ac:dyDescent="0.35">
      <c r="A69" s="155" t="s">
        <v>664</v>
      </c>
      <c r="B69" s="153" t="s">
        <v>665</v>
      </c>
      <c r="C69" s="153" t="s">
        <v>650</v>
      </c>
      <c r="D69" s="153" t="s">
        <v>666</v>
      </c>
      <c r="E69" s="153" t="s">
        <v>667</v>
      </c>
      <c r="F69" s="168" t="s">
        <v>956</v>
      </c>
    </row>
    <row r="70" spans="1:6" x14ac:dyDescent="0.35">
      <c r="A70" s="154" t="s">
        <v>29</v>
      </c>
      <c r="B70" s="152" t="s">
        <v>30</v>
      </c>
      <c r="C70" s="152" t="s">
        <v>650</v>
      </c>
      <c r="D70" s="152" t="s">
        <v>473</v>
      </c>
      <c r="E70" s="152" t="s">
        <v>668</v>
      </c>
      <c r="F70" s="168" t="s">
        <v>956</v>
      </c>
    </row>
    <row r="71" spans="1:6" x14ac:dyDescent="0.35">
      <c r="A71" s="155" t="s">
        <v>669</v>
      </c>
      <c r="B71" s="153" t="s">
        <v>670</v>
      </c>
      <c r="C71" s="153" t="s">
        <v>650</v>
      </c>
      <c r="D71" s="153" t="s">
        <v>671</v>
      </c>
      <c r="E71" s="153" t="s">
        <v>672</v>
      </c>
      <c r="F71" s="168" t="s">
        <v>956</v>
      </c>
    </row>
    <row r="72" spans="1:6" x14ac:dyDescent="0.35">
      <c r="A72" s="154" t="s">
        <v>673</v>
      </c>
      <c r="B72" s="152" t="s">
        <v>674</v>
      </c>
      <c r="C72" s="152" t="s">
        <v>650</v>
      </c>
      <c r="D72" s="152" t="s">
        <v>675</v>
      </c>
      <c r="E72" s="152" t="s">
        <v>676</v>
      </c>
      <c r="F72" s="168" t="s">
        <v>956</v>
      </c>
    </row>
    <row r="73" spans="1:6" x14ac:dyDescent="0.35">
      <c r="A73" s="155" t="s">
        <v>677</v>
      </c>
      <c r="B73" s="153" t="s">
        <v>678</v>
      </c>
      <c r="C73" s="153" t="s">
        <v>679</v>
      </c>
      <c r="D73" s="153" t="s">
        <v>428</v>
      </c>
      <c r="E73" s="153" t="s">
        <v>680</v>
      </c>
      <c r="F73" s="168" t="s">
        <v>956</v>
      </c>
    </row>
    <row r="74" spans="1:6" x14ac:dyDescent="0.35">
      <c r="A74" s="154" t="s">
        <v>681</v>
      </c>
      <c r="B74" s="152" t="s">
        <v>682</v>
      </c>
      <c r="C74" s="152" t="s">
        <v>679</v>
      </c>
      <c r="D74" s="152" t="s">
        <v>532</v>
      </c>
      <c r="E74" s="152" t="s">
        <v>683</v>
      </c>
      <c r="F74" s="168" t="s">
        <v>956</v>
      </c>
    </row>
    <row r="75" spans="1:6" x14ac:dyDescent="0.35">
      <c r="A75" s="155" t="s">
        <v>519</v>
      </c>
      <c r="B75" s="153" t="s">
        <v>684</v>
      </c>
      <c r="C75" s="153" t="s">
        <v>679</v>
      </c>
      <c r="D75" s="153" t="s">
        <v>685</v>
      </c>
      <c r="E75" s="153" t="s">
        <v>686</v>
      </c>
      <c r="F75" s="168" t="s">
        <v>956</v>
      </c>
    </row>
    <row r="76" spans="1:6" x14ac:dyDescent="0.35">
      <c r="A76" s="154" t="s">
        <v>687</v>
      </c>
      <c r="B76" s="152" t="s">
        <v>548</v>
      </c>
      <c r="C76" s="152" t="s">
        <v>679</v>
      </c>
      <c r="D76" s="152" t="s">
        <v>688</v>
      </c>
      <c r="E76" s="152" t="s">
        <v>689</v>
      </c>
      <c r="F76" s="168" t="s">
        <v>956</v>
      </c>
    </row>
    <row r="77" spans="1:6" x14ac:dyDescent="0.35">
      <c r="A77" s="155" t="s">
        <v>690</v>
      </c>
      <c r="B77" s="153" t="s">
        <v>691</v>
      </c>
      <c r="C77" s="153" t="s">
        <v>679</v>
      </c>
      <c r="D77" s="153" t="s">
        <v>692</v>
      </c>
      <c r="E77" s="153" t="s">
        <v>693</v>
      </c>
      <c r="F77" s="168" t="s">
        <v>956</v>
      </c>
    </row>
    <row r="78" spans="1:6" x14ac:dyDescent="0.35">
      <c r="A78" s="154" t="s">
        <v>694</v>
      </c>
      <c r="B78" s="152" t="s">
        <v>485</v>
      </c>
      <c r="C78" s="152" t="s">
        <v>679</v>
      </c>
      <c r="D78" s="152" t="s">
        <v>695</v>
      </c>
      <c r="E78" s="152" t="s">
        <v>696</v>
      </c>
      <c r="F78" s="168" t="s">
        <v>956</v>
      </c>
    </row>
    <row r="79" spans="1:6" x14ac:dyDescent="0.35">
      <c r="A79" s="155" t="s">
        <v>697</v>
      </c>
      <c r="B79" s="153" t="s">
        <v>471</v>
      </c>
      <c r="C79" s="153" t="s">
        <v>679</v>
      </c>
      <c r="D79" s="153" t="s">
        <v>698</v>
      </c>
      <c r="E79" s="153" t="s">
        <v>699</v>
      </c>
      <c r="F79" s="168" t="s">
        <v>956</v>
      </c>
    </row>
    <row r="80" spans="1:6" x14ac:dyDescent="0.35">
      <c r="A80" s="154" t="s">
        <v>700</v>
      </c>
      <c r="B80" s="152" t="s">
        <v>701</v>
      </c>
      <c r="C80" s="152" t="s">
        <v>679</v>
      </c>
      <c r="D80" s="152" t="s">
        <v>702</v>
      </c>
      <c r="E80" s="152" t="s">
        <v>703</v>
      </c>
      <c r="F80" s="168" t="s">
        <v>956</v>
      </c>
    </row>
    <row r="81" spans="1:6" x14ac:dyDescent="0.35">
      <c r="A81" s="155" t="s">
        <v>704</v>
      </c>
      <c r="B81" s="153" t="s">
        <v>705</v>
      </c>
      <c r="C81" s="153" t="s">
        <v>679</v>
      </c>
      <c r="D81" s="153" t="s">
        <v>706</v>
      </c>
      <c r="E81" s="153" t="s">
        <v>707</v>
      </c>
      <c r="F81" s="168" t="s">
        <v>956</v>
      </c>
    </row>
    <row r="82" spans="1:6" x14ac:dyDescent="0.35">
      <c r="A82" s="154" t="s">
        <v>708</v>
      </c>
      <c r="B82" s="152" t="s">
        <v>709</v>
      </c>
      <c r="C82" s="152" t="s">
        <v>679</v>
      </c>
      <c r="D82" s="152" t="s">
        <v>567</v>
      </c>
      <c r="E82" s="152" t="s">
        <v>710</v>
      </c>
      <c r="F82" s="168"/>
    </row>
    <row r="83" spans="1:6" x14ac:dyDescent="0.35">
      <c r="A83" s="155" t="s">
        <v>711</v>
      </c>
      <c r="B83" s="153" t="s">
        <v>712</v>
      </c>
      <c r="C83" s="153" t="s">
        <v>679</v>
      </c>
      <c r="D83" s="153" t="s">
        <v>614</v>
      </c>
      <c r="E83" s="153" t="s">
        <v>713</v>
      </c>
      <c r="F83" s="168" t="s">
        <v>956</v>
      </c>
    </row>
    <row r="84" spans="1:6" x14ac:dyDescent="0.35">
      <c r="A84" s="154" t="s">
        <v>714</v>
      </c>
      <c r="B84" s="152" t="s">
        <v>715</v>
      </c>
      <c r="C84" s="152" t="s">
        <v>679</v>
      </c>
      <c r="D84" s="152" t="s">
        <v>716</v>
      </c>
      <c r="E84" s="152" t="s">
        <v>717</v>
      </c>
      <c r="F84" s="168" t="s">
        <v>956</v>
      </c>
    </row>
    <row r="85" spans="1:6" x14ac:dyDescent="0.35">
      <c r="A85" s="155" t="s">
        <v>718</v>
      </c>
      <c r="B85" s="153" t="s">
        <v>719</v>
      </c>
      <c r="C85" s="153" t="s">
        <v>679</v>
      </c>
      <c r="D85" s="153" t="s">
        <v>532</v>
      </c>
      <c r="E85" s="153" t="s">
        <v>720</v>
      </c>
      <c r="F85" s="168" t="s">
        <v>956</v>
      </c>
    </row>
    <row r="86" spans="1:6" x14ac:dyDescent="0.35">
      <c r="A86" s="154" t="s">
        <v>721</v>
      </c>
      <c r="B86" s="152" t="s">
        <v>722</v>
      </c>
      <c r="C86" s="152" t="s">
        <v>679</v>
      </c>
      <c r="D86" s="152" t="s">
        <v>539</v>
      </c>
      <c r="E86" s="152" t="s">
        <v>723</v>
      </c>
      <c r="F86" s="168" t="s">
        <v>956</v>
      </c>
    </row>
    <row r="87" spans="1:6" x14ac:dyDescent="0.35">
      <c r="A87" s="155" t="s">
        <v>724</v>
      </c>
      <c r="B87" s="153" t="s">
        <v>725</v>
      </c>
      <c r="C87" s="153" t="s">
        <v>679</v>
      </c>
      <c r="D87" s="153" t="s">
        <v>726</v>
      </c>
      <c r="E87" s="153" t="s">
        <v>727</v>
      </c>
      <c r="F87" s="168" t="s">
        <v>956</v>
      </c>
    </row>
    <row r="88" spans="1:6" x14ac:dyDescent="0.35">
      <c r="A88" s="154" t="s">
        <v>728</v>
      </c>
      <c r="B88" s="152" t="s">
        <v>729</v>
      </c>
      <c r="C88" s="152" t="s">
        <v>679</v>
      </c>
      <c r="D88" s="152" t="s">
        <v>633</v>
      </c>
      <c r="E88" s="152" t="s">
        <v>730</v>
      </c>
      <c r="F88" s="168" t="s">
        <v>956</v>
      </c>
    </row>
    <row r="89" spans="1:6" x14ac:dyDescent="0.35">
      <c r="A89" s="155" t="s">
        <v>731</v>
      </c>
      <c r="B89" s="153" t="s">
        <v>732</v>
      </c>
      <c r="C89" s="153" t="s">
        <v>679</v>
      </c>
      <c r="D89" s="153" t="s">
        <v>543</v>
      </c>
      <c r="E89" s="153" t="s">
        <v>733</v>
      </c>
      <c r="F89" s="168" t="s">
        <v>956</v>
      </c>
    </row>
    <row r="90" spans="1:6" x14ac:dyDescent="0.35">
      <c r="A90" s="154" t="s">
        <v>734</v>
      </c>
      <c r="B90" s="152" t="s">
        <v>99</v>
      </c>
      <c r="C90" s="152" t="s">
        <v>679</v>
      </c>
      <c r="D90" s="152" t="s">
        <v>735</v>
      </c>
      <c r="E90" s="152" t="s">
        <v>736</v>
      </c>
      <c r="F90" s="168" t="s">
        <v>956</v>
      </c>
    </row>
    <row r="91" spans="1:6" x14ac:dyDescent="0.35">
      <c r="A91" s="155" t="s">
        <v>737</v>
      </c>
      <c r="B91" s="153" t="s">
        <v>738</v>
      </c>
      <c r="C91" s="153" t="s">
        <v>679</v>
      </c>
      <c r="D91" s="153" t="s">
        <v>739</v>
      </c>
      <c r="E91" s="153" t="s">
        <v>740</v>
      </c>
      <c r="F91" s="168" t="s">
        <v>956</v>
      </c>
    </row>
    <row r="92" spans="1:6" x14ac:dyDescent="0.35">
      <c r="A92" s="154" t="s">
        <v>741</v>
      </c>
      <c r="B92" s="152" t="s">
        <v>495</v>
      </c>
      <c r="C92" s="152" t="s">
        <v>679</v>
      </c>
      <c r="D92" s="152" t="s">
        <v>742</v>
      </c>
      <c r="E92" s="152" t="s">
        <v>743</v>
      </c>
      <c r="F92" s="168" t="s">
        <v>956</v>
      </c>
    </row>
    <row r="93" spans="1:6" x14ac:dyDescent="0.35">
      <c r="A93" s="155" t="s">
        <v>744</v>
      </c>
      <c r="B93" s="153" t="s">
        <v>745</v>
      </c>
      <c r="C93" s="153" t="s">
        <v>679</v>
      </c>
      <c r="D93" s="153" t="s">
        <v>746</v>
      </c>
      <c r="E93" s="153" t="s">
        <v>747</v>
      </c>
      <c r="F93" s="168" t="s">
        <v>956</v>
      </c>
    </row>
    <row r="94" spans="1:6" x14ac:dyDescent="0.35">
      <c r="A94" s="154" t="s">
        <v>748</v>
      </c>
      <c r="B94" s="152" t="s">
        <v>749</v>
      </c>
      <c r="C94" s="152" t="s">
        <v>679</v>
      </c>
      <c r="D94" s="152" t="s">
        <v>750</v>
      </c>
      <c r="E94" s="152" t="s">
        <v>751</v>
      </c>
      <c r="F94" s="168" t="s">
        <v>956</v>
      </c>
    </row>
    <row r="95" spans="1:6" x14ac:dyDescent="0.35">
      <c r="A95" s="155" t="s">
        <v>752</v>
      </c>
      <c r="B95" s="153" t="s">
        <v>476</v>
      </c>
      <c r="C95" s="153" t="s">
        <v>679</v>
      </c>
      <c r="D95" s="153" t="s">
        <v>753</v>
      </c>
      <c r="E95" s="153" t="s">
        <v>754</v>
      </c>
      <c r="F95" s="168" t="s">
        <v>956</v>
      </c>
    </row>
    <row r="96" spans="1:6" x14ac:dyDescent="0.35">
      <c r="A96" s="154" t="s">
        <v>755</v>
      </c>
      <c r="B96" s="152" t="s">
        <v>504</v>
      </c>
      <c r="C96" s="152" t="s">
        <v>679</v>
      </c>
      <c r="D96" s="152" t="s">
        <v>756</v>
      </c>
      <c r="E96" s="152" t="s">
        <v>757</v>
      </c>
      <c r="F96" s="168" t="s">
        <v>956</v>
      </c>
    </row>
    <row r="97" spans="1:6" x14ac:dyDescent="0.35">
      <c r="A97" s="155" t="s">
        <v>758</v>
      </c>
      <c r="B97" s="153" t="s">
        <v>759</v>
      </c>
      <c r="C97" s="153" t="s">
        <v>679</v>
      </c>
      <c r="D97" s="153" t="s">
        <v>509</v>
      </c>
      <c r="E97" s="153" t="s">
        <v>760</v>
      </c>
      <c r="F97" s="168" t="s">
        <v>956</v>
      </c>
    </row>
    <row r="98" spans="1:6" x14ac:dyDescent="0.35">
      <c r="A98" s="154" t="s">
        <v>761</v>
      </c>
      <c r="B98" s="152" t="s">
        <v>762</v>
      </c>
      <c r="C98" s="152" t="s">
        <v>679</v>
      </c>
      <c r="D98" s="152" t="s">
        <v>698</v>
      </c>
      <c r="E98" s="152" t="s">
        <v>763</v>
      </c>
      <c r="F98" s="168" t="s">
        <v>956</v>
      </c>
    </row>
    <row r="99" spans="1:6" x14ac:dyDescent="0.35">
      <c r="A99" s="155" t="s">
        <v>764</v>
      </c>
      <c r="B99" s="153" t="s">
        <v>765</v>
      </c>
      <c r="C99" s="153" t="s">
        <v>679</v>
      </c>
      <c r="D99" s="153" t="s">
        <v>567</v>
      </c>
      <c r="E99" s="153" t="s">
        <v>766</v>
      </c>
      <c r="F99" s="168" t="s">
        <v>956</v>
      </c>
    </row>
    <row r="100" spans="1:6" x14ac:dyDescent="0.35">
      <c r="A100" s="154" t="s">
        <v>767</v>
      </c>
      <c r="B100" s="152" t="s">
        <v>768</v>
      </c>
      <c r="C100" s="152" t="s">
        <v>679</v>
      </c>
      <c r="D100" s="152" t="s">
        <v>513</v>
      </c>
      <c r="E100" s="152" t="s">
        <v>769</v>
      </c>
      <c r="F100" s="168" t="s">
        <v>956</v>
      </c>
    </row>
    <row r="101" spans="1:6" x14ac:dyDescent="0.35">
      <c r="A101" s="155" t="s">
        <v>770</v>
      </c>
      <c r="B101" s="153" t="s">
        <v>471</v>
      </c>
      <c r="C101" s="153" t="s">
        <v>679</v>
      </c>
      <c r="D101" s="153" t="s">
        <v>771</v>
      </c>
      <c r="E101" s="153" t="s">
        <v>772</v>
      </c>
      <c r="F101" s="168" t="s">
        <v>956</v>
      </c>
    </row>
    <row r="102" spans="1:6" x14ac:dyDescent="0.35">
      <c r="A102" s="154" t="s">
        <v>773</v>
      </c>
      <c r="B102" s="152" t="s">
        <v>774</v>
      </c>
      <c r="C102" s="152" t="s">
        <v>679</v>
      </c>
      <c r="D102" s="152" t="s">
        <v>775</v>
      </c>
      <c r="E102" s="152" t="s">
        <v>776</v>
      </c>
      <c r="F102" s="168" t="s">
        <v>956</v>
      </c>
    </row>
    <row r="103" spans="1:6" x14ac:dyDescent="0.35">
      <c r="A103" s="155" t="s">
        <v>181</v>
      </c>
      <c r="B103" s="153" t="s">
        <v>180</v>
      </c>
      <c r="C103" s="153" t="s">
        <v>679</v>
      </c>
      <c r="D103" s="153" t="s">
        <v>777</v>
      </c>
      <c r="E103" s="153" t="s">
        <v>778</v>
      </c>
      <c r="F103" s="168" t="s">
        <v>956</v>
      </c>
    </row>
    <row r="104" spans="1:6" x14ac:dyDescent="0.35">
      <c r="A104" s="154" t="s">
        <v>45</v>
      </c>
      <c r="B104" s="152" t="s">
        <v>46</v>
      </c>
      <c r="C104" s="152" t="s">
        <v>679</v>
      </c>
      <c r="D104" s="152" t="s">
        <v>497</v>
      </c>
      <c r="E104" s="152" t="s">
        <v>779</v>
      </c>
      <c r="F104" s="168"/>
    </row>
    <row r="105" spans="1:6" x14ac:dyDescent="0.35">
      <c r="A105" s="155" t="s">
        <v>780</v>
      </c>
      <c r="B105" s="153" t="s">
        <v>781</v>
      </c>
      <c r="C105" s="153" t="s">
        <v>679</v>
      </c>
      <c r="D105" s="153" t="s">
        <v>505</v>
      </c>
      <c r="E105" s="153" t="s">
        <v>782</v>
      </c>
      <c r="F105" s="168" t="s">
        <v>956</v>
      </c>
    </row>
    <row r="106" spans="1:6" x14ac:dyDescent="0.35">
      <c r="A106" s="154" t="s">
        <v>783</v>
      </c>
      <c r="B106" s="152" t="s">
        <v>784</v>
      </c>
      <c r="C106" s="152" t="s">
        <v>679</v>
      </c>
      <c r="D106" s="152" t="s">
        <v>785</v>
      </c>
      <c r="E106" s="152" t="s">
        <v>786</v>
      </c>
      <c r="F106" s="168" t="s">
        <v>956</v>
      </c>
    </row>
    <row r="107" spans="1:6" x14ac:dyDescent="0.35">
      <c r="A107" s="155" t="s">
        <v>787</v>
      </c>
      <c r="B107" s="153" t="s">
        <v>722</v>
      </c>
      <c r="C107" s="153" t="s">
        <v>679</v>
      </c>
      <c r="D107" s="153" t="s">
        <v>549</v>
      </c>
      <c r="E107" s="153" t="s">
        <v>788</v>
      </c>
      <c r="F107" s="168" t="s">
        <v>956</v>
      </c>
    </row>
    <row r="108" spans="1:6" x14ac:dyDescent="0.35">
      <c r="A108" s="154" t="s">
        <v>789</v>
      </c>
      <c r="B108" s="152" t="s">
        <v>168</v>
      </c>
      <c r="C108" s="152" t="s">
        <v>790</v>
      </c>
      <c r="D108" s="152" t="s">
        <v>791</v>
      </c>
      <c r="E108" s="152" t="s">
        <v>792</v>
      </c>
      <c r="F108" s="168" t="s">
        <v>956</v>
      </c>
    </row>
    <row r="109" spans="1:6" x14ac:dyDescent="0.35">
      <c r="A109" s="155" t="s">
        <v>793</v>
      </c>
      <c r="B109" s="153" t="s">
        <v>508</v>
      </c>
      <c r="C109" s="153" t="s">
        <v>790</v>
      </c>
      <c r="D109" s="153" t="s">
        <v>473</v>
      </c>
      <c r="E109" s="153" t="s">
        <v>794</v>
      </c>
      <c r="F109" s="168" t="s">
        <v>956</v>
      </c>
    </row>
    <row r="110" spans="1:6" x14ac:dyDescent="0.35">
      <c r="A110" s="154" t="s">
        <v>795</v>
      </c>
      <c r="B110" s="152" t="s">
        <v>796</v>
      </c>
      <c r="C110" s="152" t="s">
        <v>790</v>
      </c>
      <c r="D110" s="152" t="s">
        <v>655</v>
      </c>
      <c r="E110" s="152" t="s">
        <v>797</v>
      </c>
      <c r="F110" s="168" t="s">
        <v>956</v>
      </c>
    </row>
    <row r="111" spans="1:6" x14ac:dyDescent="0.35">
      <c r="A111" s="155" t="s">
        <v>798</v>
      </c>
      <c r="B111" s="153" t="s">
        <v>799</v>
      </c>
      <c r="C111" s="153" t="s">
        <v>790</v>
      </c>
      <c r="D111" s="153" t="s">
        <v>594</v>
      </c>
      <c r="E111" s="153" t="s">
        <v>800</v>
      </c>
      <c r="F111" s="168" t="s">
        <v>956</v>
      </c>
    </row>
    <row r="112" spans="1:6" x14ac:dyDescent="0.35">
      <c r="A112" s="154" t="s">
        <v>801</v>
      </c>
      <c r="B112" s="152" t="s">
        <v>802</v>
      </c>
      <c r="C112" s="152" t="s">
        <v>790</v>
      </c>
      <c r="D112" s="152" t="s">
        <v>803</v>
      </c>
      <c r="E112" s="152" t="s">
        <v>804</v>
      </c>
      <c r="F112" s="168" t="s">
        <v>956</v>
      </c>
    </row>
    <row r="113" spans="1:6" x14ac:dyDescent="0.35">
      <c r="A113" s="155" t="s">
        <v>805</v>
      </c>
      <c r="B113" s="153" t="s">
        <v>459</v>
      </c>
      <c r="C113" s="153" t="s">
        <v>790</v>
      </c>
      <c r="D113" s="153" t="s">
        <v>473</v>
      </c>
      <c r="E113" s="153" t="s">
        <v>806</v>
      </c>
      <c r="F113" s="168" t="s">
        <v>956</v>
      </c>
    </row>
    <row r="114" spans="1:6" x14ac:dyDescent="0.35">
      <c r="A114" s="154" t="s">
        <v>807</v>
      </c>
      <c r="B114" s="152" t="s">
        <v>796</v>
      </c>
      <c r="C114" s="152" t="s">
        <v>790</v>
      </c>
      <c r="D114" s="152" t="s">
        <v>202</v>
      </c>
      <c r="E114" s="152" t="s">
        <v>797</v>
      </c>
      <c r="F114" s="168" t="s">
        <v>956</v>
      </c>
    </row>
    <row r="115" spans="1:6" x14ac:dyDescent="0.35">
      <c r="A115" s="155" t="s">
        <v>808</v>
      </c>
      <c r="B115" s="153" t="s">
        <v>809</v>
      </c>
      <c r="C115" s="153" t="s">
        <v>790</v>
      </c>
      <c r="D115" s="153" t="s">
        <v>803</v>
      </c>
      <c r="E115" s="153" t="s">
        <v>810</v>
      </c>
      <c r="F115" s="168"/>
    </row>
    <row r="116" spans="1:6" x14ac:dyDescent="0.35">
      <c r="A116" s="154" t="s">
        <v>811</v>
      </c>
      <c r="B116" s="152" t="s">
        <v>471</v>
      </c>
      <c r="C116" s="152" t="s">
        <v>790</v>
      </c>
      <c r="D116" s="152" t="s">
        <v>611</v>
      </c>
      <c r="E116" s="152" t="s">
        <v>812</v>
      </c>
      <c r="F116" s="168" t="s">
        <v>956</v>
      </c>
    </row>
    <row r="117" spans="1:6" x14ac:dyDescent="0.35">
      <c r="A117" s="155" t="s">
        <v>481</v>
      </c>
      <c r="B117" s="153" t="s">
        <v>813</v>
      </c>
      <c r="C117" s="153" t="s">
        <v>790</v>
      </c>
      <c r="D117" s="153" t="s">
        <v>814</v>
      </c>
      <c r="E117" s="153" t="s">
        <v>815</v>
      </c>
      <c r="F117" s="168" t="s">
        <v>956</v>
      </c>
    </row>
    <row r="118" spans="1:6" x14ac:dyDescent="0.35">
      <c r="A118" s="154" t="s">
        <v>816</v>
      </c>
      <c r="B118" s="152" t="s">
        <v>817</v>
      </c>
      <c r="C118" s="152" t="s">
        <v>818</v>
      </c>
      <c r="D118" s="152" t="s">
        <v>819</v>
      </c>
      <c r="E118" s="152" t="s">
        <v>820</v>
      </c>
      <c r="F118" s="168" t="s">
        <v>956</v>
      </c>
    </row>
    <row r="119" spans="1:6" x14ac:dyDescent="0.35">
      <c r="A119" s="155" t="s">
        <v>821</v>
      </c>
      <c r="B119" s="153" t="s">
        <v>822</v>
      </c>
      <c r="C119" s="153" t="s">
        <v>818</v>
      </c>
      <c r="D119" s="153" t="s">
        <v>567</v>
      </c>
      <c r="E119" s="153" t="s">
        <v>823</v>
      </c>
      <c r="F119" s="168" t="s">
        <v>956</v>
      </c>
    </row>
    <row r="120" spans="1:6" x14ac:dyDescent="0.35">
      <c r="A120" s="154" t="s">
        <v>824</v>
      </c>
      <c r="B120" s="152" t="s">
        <v>825</v>
      </c>
      <c r="C120" s="152" t="s">
        <v>818</v>
      </c>
      <c r="D120" s="152" t="s">
        <v>826</v>
      </c>
      <c r="E120" s="152" t="s">
        <v>827</v>
      </c>
      <c r="F120" s="168" t="s">
        <v>956</v>
      </c>
    </row>
    <row r="121" spans="1:6" x14ac:dyDescent="0.35">
      <c r="A121" s="155" t="s">
        <v>828</v>
      </c>
      <c r="B121" s="153" t="s">
        <v>829</v>
      </c>
      <c r="C121" s="153" t="s">
        <v>818</v>
      </c>
      <c r="D121" s="153" t="s">
        <v>830</v>
      </c>
      <c r="E121" s="153" t="s">
        <v>831</v>
      </c>
      <c r="F121" s="168" t="s">
        <v>956</v>
      </c>
    </row>
    <row r="122" spans="1:6" x14ac:dyDescent="0.35">
      <c r="A122" s="154" t="s">
        <v>832</v>
      </c>
      <c r="B122" s="152" t="s">
        <v>833</v>
      </c>
      <c r="C122" s="152" t="s">
        <v>818</v>
      </c>
      <c r="D122" s="152" t="s">
        <v>567</v>
      </c>
      <c r="E122" s="152" t="s">
        <v>834</v>
      </c>
      <c r="F122" s="168" t="s">
        <v>956</v>
      </c>
    </row>
    <row r="123" spans="1:6" x14ac:dyDescent="0.35">
      <c r="A123" s="155" t="s">
        <v>835</v>
      </c>
      <c r="B123" s="153" t="s">
        <v>836</v>
      </c>
      <c r="C123" s="153" t="s">
        <v>818</v>
      </c>
      <c r="D123" s="153" t="s">
        <v>202</v>
      </c>
      <c r="E123" s="153" t="s">
        <v>837</v>
      </c>
      <c r="F123" s="168" t="s">
        <v>956</v>
      </c>
    </row>
    <row r="124" spans="1:6" x14ac:dyDescent="0.35">
      <c r="A124" s="154" t="s">
        <v>838</v>
      </c>
      <c r="B124" s="152" t="s">
        <v>839</v>
      </c>
      <c r="C124" s="152" t="s">
        <v>818</v>
      </c>
      <c r="D124" s="152" t="s">
        <v>830</v>
      </c>
      <c r="E124" s="152" t="s">
        <v>840</v>
      </c>
      <c r="F124" s="168" t="s">
        <v>956</v>
      </c>
    </row>
    <row r="125" spans="1:6" x14ac:dyDescent="0.35">
      <c r="A125" s="155" t="s">
        <v>841</v>
      </c>
      <c r="B125" s="153" t="s">
        <v>842</v>
      </c>
      <c r="C125" s="153" t="s">
        <v>818</v>
      </c>
      <c r="D125" s="153" t="s">
        <v>567</v>
      </c>
      <c r="E125" s="153" t="s">
        <v>843</v>
      </c>
      <c r="F125" s="168" t="s">
        <v>956</v>
      </c>
    </row>
    <row r="126" spans="1:6" x14ac:dyDescent="0.35">
      <c r="A126" s="154" t="s">
        <v>844</v>
      </c>
      <c r="B126" s="152" t="s">
        <v>845</v>
      </c>
      <c r="C126" s="152" t="s">
        <v>818</v>
      </c>
      <c r="D126" s="152" t="s">
        <v>819</v>
      </c>
      <c r="E126" s="152" t="s">
        <v>846</v>
      </c>
      <c r="F126" s="168" t="s">
        <v>956</v>
      </c>
    </row>
    <row r="127" spans="1:6" x14ac:dyDescent="0.35">
      <c r="A127" s="155" t="s">
        <v>847</v>
      </c>
      <c r="B127" s="153" t="s">
        <v>848</v>
      </c>
      <c r="C127" s="153" t="s">
        <v>818</v>
      </c>
      <c r="D127" s="153" t="s">
        <v>428</v>
      </c>
      <c r="E127" s="153" t="s">
        <v>849</v>
      </c>
      <c r="F127" s="168" t="s">
        <v>956</v>
      </c>
    </row>
    <row r="128" spans="1:6" x14ac:dyDescent="0.35">
      <c r="A128" s="154" t="s">
        <v>850</v>
      </c>
      <c r="B128" s="152" t="s">
        <v>851</v>
      </c>
      <c r="C128" s="152" t="s">
        <v>818</v>
      </c>
      <c r="D128" s="152" t="s">
        <v>685</v>
      </c>
      <c r="E128" s="152" t="s">
        <v>852</v>
      </c>
      <c r="F128" s="168" t="s">
        <v>956</v>
      </c>
    </row>
    <row r="129" spans="1:6" x14ac:dyDescent="0.35">
      <c r="A129" s="155" t="s">
        <v>853</v>
      </c>
      <c r="B129" s="153" t="s">
        <v>854</v>
      </c>
      <c r="C129" s="153" t="s">
        <v>818</v>
      </c>
      <c r="D129" s="153" t="s">
        <v>532</v>
      </c>
      <c r="E129" s="153" t="s">
        <v>855</v>
      </c>
      <c r="F129" s="168" t="s">
        <v>956</v>
      </c>
    </row>
    <row r="130" spans="1:6" x14ac:dyDescent="0.35">
      <c r="A130" s="154" t="s">
        <v>856</v>
      </c>
      <c r="B130" s="152" t="s">
        <v>451</v>
      </c>
      <c r="C130" s="152" t="s">
        <v>818</v>
      </c>
      <c r="D130" s="152" t="s">
        <v>532</v>
      </c>
      <c r="E130" s="152" t="s">
        <v>857</v>
      </c>
      <c r="F130" s="168" t="s">
        <v>956</v>
      </c>
    </row>
    <row r="131" spans="1:6" x14ac:dyDescent="0.35">
      <c r="A131" s="155" t="s">
        <v>858</v>
      </c>
      <c r="B131" s="153" t="s">
        <v>859</v>
      </c>
      <c r="C131" s="153" t="s">
        <v>818</v>
      </c>
      <c r="D131" s="153" t="s">
        <v>539</v>
      </c>
      <c r="E131" s="153" t="s">
        <v>860</v>
      </c>
      <c r="F131" s="168" t="s">
        <v>956</v>
      </c>
    </row>
    <row r="132" spans="1:6" x14ac:dyDescent="0.35">
      <c r="A132" s="154" t="s">
        <v>861</v>
      </c>
      <c r="B132" s="152" t="s">
        <v>862</v>
      </c>
      <c r="C132" s="152" t="s">
        <v>818</v>
      </c>
      <c r="D132" s="152" t="s">
        <v>543</v>
      </c>
      <c r="E132" s="152" t="s">
        <v>863</v>
      </c>
      <c r="F132" s="168" t="s">
        <v>956</v>
      </c>
    </row>
    <row r="133" spans="1:6" x14ac:dyDescent="0.35">
      <c r="A133" s="155" t="s">
        <v>864</v>
      </c>
      <c r="B133" s="153" t="s">
        <v>865</v>
      </c>
      <c r="C133" s="153" t="s">
        <v>818</v>
      </c>
      <c r="D133" s="153" t="s">
        <v>543</v>
      </c>
      <c r="E133" s="153" t="s">
        <v>866</v>
      </c>
      <c r="F133" s="168" t="s">
        <v>956</v>
      </c>
    </row>
    <row r="134" spans="1:6" x14ac:dyDescent="0.35">
      <c r="A134" s="154" t="s">
        <v>867</v>
      </c>
      <c r="B134" s="152" t="s">
        <v>868</v>
      </c>
      <c r="C134" s="152" t="s">
        <v>818</v>
      </c>
      <c r="D134" s="152" t="s">
        <v>505</v>
      </c>
      <c r="E134" s="152" t="s">
        <v>869</v>
      </c>
      <c r="F134" s="168" t="s">
        <v>956</v>
      </c>
    </row>
    <row r="135" spans="1:6" x14ac:dyDescent="0.35">
      <c r="A135" s="155" t="s">
        <v>870</v>
      </c>
      <c r="B135" s="153" t="s">
        <v>871</v>
      </c>
      <c r="C135" s="153" t="s">
        <v>818</v>
      </c>
      <c r="D135" s="153" t="s">
        <v>872</v>
      </c>
      <c r="E135" s="153" t="s">
        <v>873</v>
      </c>
      <c r="F135" s="168" t="s">
        <v>956</v>
      </c>
    </row>
    <row r="136" spans="1:6" x14ac:dyDescent="0.35">
      <c r="A136" s="154" t="s">
        <v>874</v>
      </c>
      <c r="B136" s="152" t="s">
        <v>875</v>
      </c>
      <c r="C136" s="152" t="s">
        <v>818</v>
      </c>
      <c r="D136" s="152" t="s">
        <v>876</v>
      </c>
      <c r="E136" s="152" t="s">
        <v>877</v>
      </c>
      <c r="F136" s="168" t="s">
        <v>956</v>
      </c>
    </row>
    <row r="137" spans="1:6" x14ac:dyDescent="0.35">
      <c r="A137" s="155" t="s">
        <v>878</v>
      </c>
      <c r="B137" s="153" t="s">
        <v>519</v>
      </c>
      <c r="C137" s="153" t="s">
        <v>818</v>
      </c>
      <c r="D137" s="153" t="s">
        <v>879</v>
      </c>
      <c r="E137" s="153" t="s">
        <v>880</v>
      </c>
      <c r="F137" s="168" t="s">
        <v>956</v>
      </c>
    </row>
    <row r="138" spans="1:6" x14ac:dyDescent="0.35">
      <c r="A138" s="154" t="s">
        <v>881</v>
      </c>
      <c r="B138" s="152" t="s">
        <v>882</v>
      </c>
      <c r="C138" s="152" t="s">
        <v>818</v>
      </c>
      <c r="D138" s="152" t="s">
        <v>202</v>
      </c>
      <c r="E138" s="152" t="s">
        <v>883</v>
      </c>
      <c r="F138" s="168" t="s">
        <v>956</v>
      </c>
    </row>
    <row r="139" spans="1:6" x14ac:dyDescent="0.35">
      <c r="A139" s="155" t="s">
        <v>884</v>
      </c>
      <c r="B139" s="153" t="s">
        <v>885</v>
      </c>
      <c r="C139" s="153" t="s">
        <v>818</v>
      </c>
      <c r="D139" s="153" t="s">
        <v>513</v>
      </c>
      <c r="E139" s="153" t="s">
        <v>886</v>
      </c>
      <c r="F139" s="168"/>
    </row>
    <row r="140" spans="1:6" x14ac:dyDescent="0.35">
      <c r="A140" s="154" t="s">
        <v>887</v>
      </c>
      <c r="B140" s="152" t="s">
        <v>888</v>
      </c>
      <c r="C140" s="152" t="s">
        <v>818</v>
      </c>
      <c r="D140" s="152" t="s">
        <v>777</v>
      </c>
      <c r="E140" s="152" t="s">
        <v>889</v>
      </c>
      <c r="F140" s="168" t="s">
        <v>956</v>
      </c>
    </row>
    <row r="141" spans="1:6" x14ac:dyDescent="0.35">
      <c r="A141" s="155" t="s">
        <v>890</v>
      </c>
      <c r="B141" s="153" t="s">
        <v>471</v>
      </c>
      <c r="C141" s="153" t="s">
        <v>891</v>
      </c>
      <c r="D141" s="153" t="s">
        <v>685</v>
      </c>
      <c r="E141" s="153" t="s">
        <v>892</v>
      </c>
      <c r="F141" s="168" t="s">
        <v>956</v>
      </c>
    </row>
    <row r="142" spans="1:6" x14ac:dyDescent="0.35">
      <c r="A142" s="154" t="s">
        <v>893</v>
      </c>
      <c r="B142" s="152" t="s">
        <v>559</v>
      </c>
      <c r="C142" s="152" t="s">
        <v>891</v>
      </c>
      <c r="D142" s="152" t="s">
        <v>894</v>
      </c>
      <c r="E142" s="152" t="s">
        <v>895</v>
      </c>
      <c r="F142" s="168" t="s">
        <v>956</v>
      </c>
    </row>
    <row r="143" spans="1:6" x14ac:dyDescent="0.35">
      <c r="A143" s="155" t="s">
        <v>94</v>
      </c>
      <c r="B143" s="153" t="s">
        <v>896</v>
      </c>
      <c r="C143" s="153" t="s">
        <v>891</v>
      </c>
      <c r="D143" s="153" t="s">
        <v>897</v>
      </c>
      <c r="E143" s="153" t="s">
        <v>898</v>
      </c>
      <c r="F143" s="168" t="s">
        <v>956</v>
      </c>
    </row>
    <row r="144" spans="1:6" x14ac:dyDescent="0.35">
      <c r="A144" s="154" t="s">
        <v>899</v>
      </c>
      <c r="B144" s="152" t="s">
        <v>548</v>
      </c>
      <c r="C144" s="152" t="s">
        <v>891</v>
      </c>
      <c r="D144" s="152" t="s">
        <v>900</v>
      </c>
      <c r="E144" s="152" t="s">
        <v>901</v>
      </c>
      <c r="F144" s="168" t="s">
        <v>956</v>
      </c>
    </row>
    <row r="145" spans="1:6" x14ac:dyDescent="0.35">
      <c r="A145" s="155" t="s">
        <v>902</v>
      </c>
      <c r="B145" s="153" t="s">
        <v>903</v>
      </c>
      <c r="C145" s="153" t="s">
        <v>891</v>
      </c>
      <c r="D145" s="153" t="s">
        <v>904</v>
      </c>
      <c r="E145" s="153" t="s">
        <v>905</v>
      </c>
      <c r="F145" s="168" t="s">
        <v>956</v>
      </c>
    </row>
    <row r="146" spans="1:6" x14ac:dyDescent="0.35">
      <c r="A146" s="154" t="s">
        <v>748</v>
      </c>
      <c r="B146" s="152" t="s">
        <v>813</v>
      </c>
      <c r="C146" s="152" t="s">
        <v>891</v>
      </c>
      <c r="D146" s="152" t="s">
        <v>643</v>
      </c>
      <c r="E146" s="152" t="s">
        <v>906</v>
      </c>
      <c r="F146" s="168" t="s">
        <v>956</v>
      </c>
    </row>
    <row r="147" spans="1:6" x14ac:dyDescent="0.35">
      <c r="A147" s="155" t="s">
        <v>907</v>
      </c>
      <c r="B147" s="153" t="s">
        <v>908</v>
      </c>
      <c r="C147" s="153" t="s">
        <v>891</v>
      </c>
      <c r="D147" s="153" t="s">
        <v>909</v>
      </c>
      <c r="E147" s="153" t="s">
        <v>910</v>
      </c>
      <c r="F147" s="168" t="s">
        <v>956</v>
      </c>
    </row>
    <row r="148" spans="1:6" x14ac:dyDescent="0.35">
      <c r="A148" s="154" t="s">
        <v>911</v>
      </c>
      <c r="B148" s="152" t="s">
        <v>912</v>
      </c>
      <c r="C148" s="152" t="s">
        <v>891</v>
      </c>
      <c r="D148" s="152" t="s">
        <v>456</v>
      </c>
      <c r="E148" s="152" t="s">
        <v>913</v>
      </c>
      <c r="F148" s="168" t="s">
        <v>956</v>
      </c>
    </row>
    <row r="149" spans="1:6" x14ac:dyDescent="0.35">
      <c r="A149" s="155" t="s">
        <v>914</v>
      </c>
      <c r="B149" s="153" t="s">
        <v>915</v>
      </c>
      <c r="C149" s="153" t="s">
        <v>891</v>
      </c>
      <c r="D149" s="153" t="s">
        <v>916</v>
      </c>
      <c r="E149" s="153" t="s">
        <v>917</v>
      </c>
      <c r="F149" s="168" t="s">
        <v>956</v>
      </c>
    </row>
    <row r="150" spans="1:6" x14ac:dyDescent="0.35">
      <c r="A150" s="154" t="s">
        <v>918</v>
      </c>
      <c r="B150" s="152" t="s">
        <v>728</v>
      </c>
      <c r="C150" s="152" t="s">
        <v>891</v>
      </c>
      <c r="D150" s="152" t="s">
        <v>897</v>
      </c>
      <c r="E150" s="152" t="s">
        <v>919</v>
      </c>
      <c r="F150" s="168" t="s">
        <v>956</v>
      </c>
    </row>
    <row r="151" spans="1:6" x14ac:dyDescent="0.35">
      <c r="A151" s="155" t="s">
        <v>920</v>
      </c>
      <c r="B151" s="153" t="s">
        <v>888</v>
      </c>
      <c r="C151" s="153" t="s">
        <v>891</v>
      </c>
      <c r="D151" s="153" t="s">
        <v>921</v>
      </c>
      <c r="E151" s="153" t="s">
        <v>922</v>
      </c>
      <c r="F151" s="168" t="s">
        <v>956</v>
      </c>
    </row>
    <row r="152" spans="1:6" x14ac:dyDescent="0.35">
      <c r="A152" s="154" t="s">
        <v>923</v>
      </c>
      <c r="B152" s="152" t="s">
        <v>924</v>
      </c>
      <c r="C152" s="152" t="s">
        <v>891</v>
      </c>
      <c r="D152" s="152" t="s">
        <v>925</v>
      </c>
      <c r="E152" s="152" t="s">
        <v>926</v>
      </c>
      <c r="F152" s="168" t="s">
        <v>956</v>
      </c>
    </row>
    <row r="153" spans="1:6" x14ac:dyDescent="0.35">
      <c r="A153" s="155" t="s">
        <v>927</v>
      </c>
      <c r="B153" s="153" t="s">
        <v>928</v>
      </c>
      <c r="C153" s="153" t="s">
        <v>891</v>
      </c>
      <c r="D153" s="153" t="s">
        <v>929</v>
      </c>
      <c r="E153" s="153" t="s">
        <v>930</v>
      </c>
      <c r="F153" s="168" t="s">
        <v>956</v>
      </c>
    </row>
    <row r="154" spans="1:6" x14ac:dyDescent="0.35">
      <c r="A154" s="154" t="s">
        <v>931</v>
      </c>
      <c r="B154" s="152" t="s">
        <v>932</v>
      </c>
      <c r="C154" s="152" t="s">
        <v>891</v>
      </c>
      <c r="D154" s="152" t="s">
        <v>933</v>
      </c>
      <c r="E154" s="152" t="s">
        <v>934</v>
      </c>
      <c r="F154" s="168" t="s">
        <v>956</v>
      </c>
    </row>
    <row r="155" spans="1:6" x14ac:dyDescent="0.35">
      <c r="A155" s="155" t="s">
        <v>935</v>
      </c>
      <c r="B155" s="153" t="s">
        <v>936</v>
      </c>
      <c r="C155" s="153" t="s">
        <v>891</v>
      </c>
      <c r="D155" s="153" t="s">
        <v>937</v>
      </c>
      <c r="E155" s="153" t="s">
        <v>938</v>
      </c>
      <c r="F155" s="168" t="s">
        <v>956</v>
      </c>
    </row>
    <row r="156" spans="1:6" x14ac:dyDescent="0.35">
      <c r="A156" s="154" t="s">
        <v>939</v>
      </c>
      <c r="B156" s="152" t="s">
        <v>940</v>
      </c>
      <c r="C156" s="152" t="s">
        <v>891</v>
      </c>
      <c r="D156" s="152" t="s">
        <v>941</v>
      </c>
      <c r="E156" s="152" t="s">
        <v>942</v>
      </c>
      <c r="F156" s="168" t="s">
        <v>956</v>
      </c>
    </row>
  </sheetData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263BD-D476-4282-9DD7-141917FD45D3}">
  <dimension ref="A1:O66"/>
  <sheetViews>
    <sheetView zoomScaleNormal="100" workbookViewId="0">
      <selection activeCell="E7" sqref="E7"/>
    </sheetView>
  </sheetViews>
  <sheetFormatPr defaultColWidth="9.1796875" defaultRowHeight="14.5" x14ac:dyDescent="0.35"/>
  <cols>
    <col min="1" max="1" width="6.453125" style="127" bestFit="1" customWidth="1"/>
    <col min="2" max="2" width="3.453125" style="127" customWidth="1"/>
    <col min="3" max="15" width="10.54296875" style="127" customWidth="1"/>
    <col min="16" max="16384" width="9.1796875" style="127"/>
  </cols>
  <sheetData>
    <row r="1" spans="1:15" ht="24" thickBot="1" x14ac:dyDescent="0.6">
      <c r="C1" s="128" t="s">
        <v>416</v>
      </c>
    </row>
    <row r="2" spans="1:15" ht="15" customHeight="1" x14ac:dyDescent="0.45">
      <c r="A2" s="129"/>
      <c r="B2" s="130"/>
      <c r="C2" s="131" t="s">
        <v>417</v>
      </c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2"/>
    </row>
    <row r="3" spans="1:15" ht="15" customHeight="1" x14ac:dyDescent="0.45">
      <c r="A3" s="133" t="s">
        <v>418</v>
      </c>
      <c r="B3" s="134"/>
      <c r="C3" s="135">
        <v>0.20833333333333334</v>
      </c>
      <c r="D3" s="135">
        <v>0.25</v>
      </c>
      <c r="E3" s="135">
        <v>0.29166666666666702</v>
      </c>
      <c r="F3" s="135">
        <v>0.33333333333333298</v>
      </c>
      <c r="G3" s="135">
        <v>0.375</v>
      </c>
      <c r="H3" s="135">
        <v>0.41666666666666702</v>
      </c>
      <c r="I3" s="135">
        <v>0.45833333333333298</v>
      </c>
      <c r="J3" s="135">
        <v>0.5</v>
      </c>
      <c r="K3" s="135">
        <v>0.54166666666666696</v>
      </c>
      <c r="L3" s="135">
        <v>0.58333333333333304</v>
      </c>
      <c r="M3" s="135">
        <v>0.625</v>
      </c>
      <c r="N3" s="135">
        <v>0.66666666666666696</v>
      </c>
      <c r="O3" s="136">
        <v>0.70833333333333304</v>
      </c>
    </row>
    <row r="4" spans="1:15" ht="15" customHeight="1" x14ac:dyDescent="0.45">
      <c r="A4" s="133"/>
      <c r="B4" s="134"/>
      <c r="C4" s="149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1"/>
    </row>
    <row r="5" spans="1:15" ht="15" customHeight="1" x14ac:dyDescent="0.35">
      <c r="A5" s="137"/>
      <c r="B5" s="134">
        <v>1</v>
      </c>
      <c r="C5" s="138">
        <v>2117</v>
      </c>
      <c r="D5" s="139">
        <v>1989</v>
      </c>
      <c r="E5" s="139">
        <v>1544</v>
      </c>
      <c r="F5" s="139">
        <v>2408</v>
      </c>
      <c r="G5" s="139">
        <v>1921</v>
      </c>
      <c r="H5" s="139">
        <v>1505</v>
      </c>
      <c r="I5" s="139">
        <v>1687</v>
      </c>
      <c r="J5" s="139">
        <v>2391</v>
      </c>
      <c r="K5" s="139">
        <v>1486</v>
      </c>
      <c r="L5" s="139">
        <v>2075</v>
      </c>
      <c r="M5" s="139">
        <v>1626</v>
      </c>
      <c r="N5" s="139">
        <v>1326</v>
      </c>
      <c r="O5" s="140">
        <v>1612</v>
      </c>
    </row>
    <row r="6" spans="1:15" ht="15" customHeight="1" x14ac:dyDescent="0.35">
      <c r="A6" s="137"/>
      <c r="B6" s="134">
        <v>2</v>
      </c>
      <c r="C6" s="141">
        <v>1128</v>
      </c>
      <c r="D6" s="127">
        <v>1109</v>
      </c>
      <c r="E6" s="127">
        <v>1354</v>
      </c>
      <c r="F6" s="127">
        <v>1115</v>
      </c>
      <c r="G6" s="127">
        <v>2277</v>
      </c>
      <c r="H6" s="127">
        <v>1432</v>
      </c>
      <c r="I6" s="127">
        <v>1559</v>
      </c>
      <c r="J6" s="127">
        <v>2103</v>
      </c>
      <c r="K6" s="127">
        <v>2493</v>
      </c>
      <c r="L6" s="127">
        <v>1317</v>
      </c>
      <c r="M6" s="127">
        <v>1519</v>
      </c>
      <c r="N6" s="127">
        <v>1836</v>
      </c>
      <c r="O6" s="142">
        <v>1439</v>
      </c>
    </row>
    <row r="7" spans="1:15" ht="15" customHeight="1" x14ac:dyDescent="0.35">
      <c r="A7" s="137"/>
      <c r="B7" s="134">
        <v>3</v>
      </c>
      <c r="C7" s="141">
        <v>1228</v>
      </c>
      <c r="D7" s="127">
        <v>1350</v>
      </c>
      <c r="E7" s="127">
        <v>1662</v>
      </c>
      <c r="F7" s="127">
        <v>1758</v>
      </c>
      <c r="G7" s="127">
        <v>1892</v>
      </c>
      <c r="H7" s="127">
        <v>1710</v>
      </c>
      <c r="I7" s="127">
        <v>1709</v>
      </c>
      <c r="J7" s="127">
        <v>1889</v>
      </c>
      <c r="K7" s="127">
        <v>1495</v>
      </c>
      <c r="L7" s="127">
        <v>1405</v>
      </c>
      <c r="M7" s="127">
        <v>1513</v>
      </c>
      <c r="N7" s="127">
        <v>1493</v>
      </c>
      <c r="O7" s="142">
        <v>1997</v>
      </c>
    </row>
    <row r="8" spans="1:15" ht="15" customHeight="1" x14ac:dyDescent="0.35">
      <c r="A8" s="137"/>
      <c r="B8" s="134">
        <v>4</v>
      </c>
      <c r="C8" s="141">
        <v>2295</v>
      </c>
      <c r="D8" s="127">
        <v>2496</v>
      </c>
      <c r="E8" s="127">
        <v>1964</v>
      </c>
      <c r="F8" s="127">
        <v>1793</v>
      </c>
      <c r="G8" s="127">
        <v>1138</v>
      </c>
      <c r="H8" s="127">
        <v>1592</v>
      </c>
      <c r="I8" s="127">
        <v>1811</v>
      </c>
      <c r="J8" s="127">
        <v>1479</v>
      </c>
      <c r="K8" s="127">
        <v>2339</v>
      </c>
      <c r="L8" s="127">
        <v>1839</v>
      </c>
      <c r="M8" s="127">
        <v>2416</v>
      </c>
      <c r="N8" s="127">
        <v>1838</v>
      </c>
      <c r="O8" s="142">
        <v>1403</v>
      </c>
    </row>
    <row r="9" spans="1:15" ht="15" customHeight="1" x14ac:dyDescent="0.35">
      <c r="A9" s="137"/>
      <c r="B9" s="134">
        <v>5</v>
      </c>
      <c r="C9" s="141">
        <v>1866</v>
      </c>
      <c r="D9" s="127">
        <v>1631</v>
      </c>
      <c r="E9" s="127">
        <v>1631</v>
      </c>
      <c r="F9" s="127">
        <v>1136</v>
      </c>
      <c r="G9" s="127">
        <v>1959</v>
      </c>
      <c r="H9" s="127">
        <v>2275</v>
      </c>
      <c r="I9" s="127">
        <v>2348</v>
      </c>
      <c r="J9" s="127">
        <v>1355</v>
      </c>
      <c r="K9" s="127">
        <v>1346</v>
      </c>
      <c r="L9" s="127">
        <v>1947</v>
      </c>
      <c r="M9" s="127">
        <v>2098</v>
      </c>
      <c r="N9" s="127">
        <v>1163</v>
      </c>
      <c r="O9" s="142">
        <v>1410</v>
      </c>
    </row>
    <row r="10" spans="1:15" ht="15" customHeight="1" x14ac:dyDescent="0.35">
      <c r="A10" s="137"/>
      <c r="B10" s="134">
        <v>6</v>
      </c>
      <c r="C10" s="141">
        <v>1234</v>
      </c>
      <c r="D10" s="127">
        <v>1536</v>
      </c>
      <c r="E10" s="127">
        <v>2348</v>
      </c>
      <c r="F10" s="127">
        <v>1208</v>
      </c>
      <c r="G10" s="127">
        <v>2109</v>
      </c>
      <c r="H10" s="127">
        <v>2382</v>
      </c>
      <c r="I10" s="127">
        <v>2487</v>
      </c>
      <c r="J10" s="127">
        <v>2464</v>
      </c>
      <c r="K10" s="127">
        <v>1755</v>
      </c>
      <c r="L10" s="127">
        <v>2086</v>
      </c>
      <c r="M10" s="127">
        <v>1261</v>
      </c>
      <c r="N10" s="127">
        <v>1989</v>
      </c>
      <c r="O10" s="142">
        <v>2338</v>
      </c>
    </row>
    <row r="11" spans="1:15" ht="15" customHeight="1" x14ac:dyDescent="0.35">
      <c r="A11" s="137"/>
      <c r="B11" s="134">
        <v>7</v>
      </c>
      <c r="C11" s="141">
        <v>1608</v>
      </c>
      <c r="D11" s="127">
        <v>1825</v>
      </c>
      <c r="E11" s="127">
        <v>1851</v>
      </c>
      <c r="F11" s="127">
        <v>1037</v>
      </c>
      <c r="G11" s="127">
        <v>2259</v>
      </c>
      <c r="H11" s="127">
        <v>2091</v>
      </c>
      <c r="I11" s="127">
        <v>2211</v>
      </c>
      <c r="J11" s="127">
        <v>1195</v>
      </c>
      <c r="K11" s="127">
        <v>1395</v>
      </c>
      <c r="L11" s="127">
        <v>1727</v>
      </c>
      <c r="M11" s="127">
        <v>1171</v>
      </c>
      <c r="N11" s="127">
        <v>1753</v>
      </c>
      <c r="O11" s="142">
        <v>1029</v>
      </c>
    </row>
    <row r="12" spans="1:15" ht="15" customHeight="1" x14ac:dyDescent="0.35">
      <c r="A12" s="137"/>
      <c r="B12" s="134">
        <v>8</v>
      </c>
      <c r="C12" s="141">
        <v>1903</v>
      </c>
      <c r="D12" s="127">
        <v>2014</v>
      </c>
      <c r="E12" s="127">
        <v>1451</v>
      </c>
      <c r="F12" s="127">
        <v>1283</v>
      </c>
      <c r="G12" s="127">
        <v>2243</v>
      </c>
      <c r="H12" s="127">
        <v>1266</v>
      </c>
      <c r="I12" s="127">
        <v>1746</v>
      </c>
      <c r="J12" s="127">
        <v>2243</v>
      </c>
      <c r="K12" s="127">
        <v>1385</v>
      </c>
      <c r="L12" s="127">
        <v>1414</v>
      </c>
      <c r="M12" s="127">
        <v>1675</v>
      </c>
      <c r="N12" s="127">
        <v>2274</v>
      </c>
      <c r="O12" s="142">
        <v>1765</v>
      </c>
    </row>
    <row r="13" spans="1:15" ht="15" customHeight="1" x14ac:dyDescent="0.35">
      <c r="A13" s="137"/>
      <c r="B13" s="134">
        <v>9</v>
      </c>
      <c r="C13" s="141">
        <v>2275</v>
      </c>
      <c r="D13" s="127">
        <v>2360</v>
      </c>
      <c r="E13" s="127">
        <v>1392</v>
      </c>
      <c r="F13" s="127">
        <v>1511</v>
      </c>
      <c r="G13" s="127">
        <v>1942</v>
      </c>
      <c r="H13" s="127">
        <v>1639</v>
      </c>
      <c r="I13" s="127">
        <v>2018</v>
      </c>
      <c r="J13" s="127">
        <v>2468</v>
      </c>
      <c r="K13" s="127">
        <v>2247</v>
      </c>
      <c r="L13" s="127">
        <v>2493</v>
      </c>
      <c r="M13" s="127">
        <v>1827</v>
      </c>
      <c r="N13" s="127">
        <v>2261</v>
      </c>
      <c r="O13" s="142">
        <v>1861</v>
      </c>
    </row>
    <row r="14" spans="1:15" ht="15" customHeight="1" x14ac:dyDescent="0.35">
      <c r="A14" s="137"/>
      <c r="B14" s="134">
        <v>10</v>
      </c>
      <c r="C14" s="141">
        <v>1039</v>
      </c>
      <c r="D14" s="127">
        <v>2191</v>
      </c>
      <c r="E14" s="127">
        <v>1729</v>
      </c>
      <c r="F14" s="127">
        <v>1028</v>
      </c>
      <c r="G14" s="127">
        <v>2278</v>
      </c>
      <c r="H14" s="127">
        <v>1044</v>
      </c>
      <c r="I14" s="127">
        <v>1936</v>
      </c>
      <c r="J14" s="127">
        <v>1233</v>
      </c>
      <c r="K14" s="127">
        <v>1677</v>
      </c>
      <c r="L14" s="127">
        <v>1988</v>
      </c>
      <c r="M14" s="127">
        <v>1690</v>
      </c>
      <c r="N14" s="127">
        <v>1649</v>
      </c>
      <c r="O14" s="142">
        <v>1784</v>
      </c>
    </row>
    <row r="15" spans="1:15" ht="15" customHeight="1" x14ac:dyDescent="0.35">
      <c r="A15" s="137"/>
      <c r="B15" s="134">
        <v>11</v>
      </c>
      <c r="C15" s="141">
        <v>1569</v>
      </c>
      <c r="D15" s="127">
        <v>1069</v>
      </c>
      <c r="E15" s="127">
        <v>1487</v>
      </c>
      <c r="F15" s="127">
        <v>1155</v>
      </c>
      <c r="G15" s="127">
        <v>2434</v>
      </c>
      <c r="H15" s="127">
        <v>2181</v>
      </c>
      <c r="I15" s="127">
        <v>1721</v>
      </c>
      <c r="J15" s="127">
        <v>2235</v>
      </c>
      <c r="K15" s="127">
        <v>1534</v>
      </c>
      <c r="L15" s="127">
        <v>1407</v>
      </c>
      <c r="M15" s="127">
        <v>1187</v>
      </c>
      <c r="N15" s="127">
        <v>1581</v>
      </c>
      <c r="O15" s="142">
        <v>2355</v>
      </c>
    </row>
    <row r="16" spans="1:15" ht="15" customHeight="1" x14ac:dyDescent="0.35">
      <c r="A16" s="137"/>
      <c r="B16" s="134">
        <v>12</v>
      </c>
      <c r="C16" s="141">
        <v>1773</v>
      </c>
      <c r="D16" s="127">
        <v>1782</v>
      </c>
      <c r="E16" s="127">
        <v>1224</v>
      </c>
      <c r="F16" s="127">
        <v>2401</v>
      </c>
      <c r="G16" s="127">
        <v>2426</v>
      </c>
      <c r="H16" s="127">
        <v>1514</v>
      </c>
      <c r="I16" s="127">
        <v>1526</v>
      </c>
      <c r="J16" s="127">
        <v>1086</v>
      </c>
      <c r="K16" s="127">
        <v>1478</v>
      </c>
      <c r="L16" s="127">
        <v>1943</v>
      </c>
      <c r="M16" s="127">
        <v>1028</v>
      </c>
      <c r="N16" s="127">
        <v>1988</v>
      </c>
      <c r="O16" s="142">
        <v>1892</v>
      </c>
    </row>
    <row r="17" spans="1:15" ht="15" customHeight="1" x14ac:dyDescent="0.35">
      <c r="A17" s="137"/>
      <c r="B17" s="134">
        <v>13</v>
      </c>
      <c r="C17" s="141">
        <v>2108</v>
      </c>
      <c r="D17" s="127">
        <v>1511</v>
      </c>
      <c r="E17" s="127">
        <v>1916</v>
      </c>
      <c r="F17" s="127">
        <v>2488</v>
      </c>
      <c r="G17" s="127">
        <v>1459</v>
      </c>
      <c r="H17" s="127">
        <v>1703</v>
      </c>
      <c r="I17" s="127">
        <v>1706</v>
      </c>
      <c r="J17" s="127">
        <v>2083</v>
      </c>
      <c r="K17" s="127">
        <v>2305</v>
      </c>
      <c r="L17" s="127">
        <v>2348</v>
      </c>
      <c r="M17" s="127">
        <v>1662</v>
      </c>
      <c r="N17" s="127">
        <v>2218</v>
      </c>
      <c r="O17" s="142">
        <v>2257</v>
      </c>
    </row>
    <row r="18" spans="1:15" ht="15" customHeight="1" x14ac:dyDescent="0.35">
      <c r="A18" s="137"/>
      <c r="B18" s="134">
        <v>14</v>
      </c>
      <c r="C18" s="141">
        <v>1512</v>
      </c>
      <c r="D18" s="127">
        <v>2319</v>
      </c>
      <c r="E18" s="127">
        <v>2239</v>
      </c>
      <c r="F18" s="127">
        <v>1063</v>
      </c>
      <c r="G18" s="127">
        <v>1164</v>
      </c>
      <c r="H18" s="127">
        <v>2115</v>
      </c>
      <c r="I18" s="127">
        <v>1469</v>
      </c>
      <c r="J18" s="127">
        <v>1629</v>
      </c>
      <c r="K18" s="127">
        <v>2398</v>
      </c>
      <c r="L18" s="127">
        <v>1970</v>
      </c>
      <c r="M18" s="127">
        <v>1665</v>
      </c>
      <c r="N18" s="127">
        <v>1343</v>
      </c>
      <c r="O18" s="142">
        <v>1471</v>
      </c>
    </row>
    <row r="19" spans="1:15" ht="15" customHeight="1" x14ac:dyDescent="0.35">
      <c r="A19" s="137"/>
      <c r="B19" s="134">
        <v>15</v>
      </c>
      <c r="C19" s="141">
        <v>1003</v>
      </c>
      <c r="D19" s="127">
        <v>1283</v>
      </c>
      <c r="E19" s="127">
        <v>1874</v>
      </c>
      <c r="F19" s="127">
        <v>1512</v>
      </c>
      <c r="G19" s="127">
        <v>1238</v>
      </c>
      <c r="H19" s="127">
        <v>1993</v>
      </c>
      <c r="I19" s="127">
        <v>2390</v>
      </c>
      <c r="J19" s="127">
        <v>2040</v>
      </c>
      <c r="K19" s="127">
        <v>1366</v>
      </c>
      <c r="L19" s="127">
        <v>1422</v>
      </c>
      <c r="M19" s="127">
        <v>2344</v>
      </c>
      <c r="N19" s="127">
        <v>1144</v>
      </c>
      <c r="O19" s="142">
        <v>1011</v>
      </c>
    </row>
    <row r="20" spans="1:15" ht="15" customHeight="1" x14ac:dyDescent="0.35">
      <c r="A20" s="137"/>
      <c r="B20" s="134">
        <v>16</v>
      </c>
      <c r="C20" s="141">
        <v>2007</v>
      </c>
      <c r="D20" s="127">
        <v>1864</v>
      </c>
      <c r="E20" s="127">
        <v>2088</v>
      </c>
      <c r="F20" s="127">
        <v>1228</v>
      </c>
      <c r="G20" s="127">
        <v>2023</v>
      </c>
      <c r="H20" s="127">
        <v>1186</v>
      </c>
      <c r="I20" s="127">
        <v>1585</v>
      </c>
      <c r="J20" s="127">
        <v>1422</v>
      </c>
      <c r="K20" s="127">
        <v>1486</v>
      </c>
      <c r="L20" s="127">
        <v>2232</v>
      </c>
      <c r="M20" s="127">
        <v>1907</v>
      </c>
      <c r="N20" s="127">
        <v>2001</v>
      </c>
      <c r="O20" s="142">
        <v>1919</v>
      </c>
    </row>
    <row r="21" spans="1:15" ht="15" customHeight="1" x14ac:dyDescent="0.35">
      <c r="A21" s="137"/>
      <c r="B21" s="134">
        <v>17</v>
      </c>
      <c r="C21" s="141">
        <v>1016</v>
      </c>
      <c r="D21" s="127">
        <v>2400</v>
      </c>
      <c r="E21" s="127">
        <v>1039</v>
      </c>
      <c r="F21" s="127">
        <v>1024</v>
      </c>
      <c r="G21" s="127">
        <v>1107</v>
      </c>
      <c r="H21" s="127">
        <v>2178</v>
      </c>
      <c r="I21" s="127">
        <v>1445</v>
      </c>
      <c r="J21" s="127">
        <v>1452</v>
      </c>
      <c r="K21" s="127">
        <v>1506</v>
      </c>
      <c r="L21" s="127">
        <v>1605</v>
      </c>
      <c r="M21" s="127">
        <v>1925</v>
      </c>
      <c r="N21" s="127">
        <v>2223</v>
      </c>
      <c r="O21" s="142">
        <v>1136</v>
      </c>
    </row>
    <row r="22" spans="1:15" ht="15" customHeight="1" x14ac:dyDescent="0.35">
      <c r="A22" s="137"/>
      <c r="B22" s="134">
        <v>18</v>
      </c>
      <c r="C22" s="141">
        <v>1794</v>
      </c>
      <c r="D22" s="127">
        <v>2291</v>
      </c>
      <c r="E22" s="127">
        <v>2166</v>
      </c>
      <c r="F22" s="127">
        <v>1966</v>
      </c>
      <c r="G22" s="127">
        <v>1650</v>
      </c>
      <c r="H22" s="127">
        <v>1899</v>
      </c>
      <c r="I22" s="127">
        <v>1931</v>
      </c>
      <c r="J22" s="127">
        <v>2124</v>
      </c>
      <c r="K22" s="127">
        <v>1166</v>
      </c>
      <c r="L22" s="127">
        <v>1630</v>
      </c>
      <c r="M22" s="127">
        <v>2178</v>
      </c>
      <c r="N22" s="127">
        <v>1185</v>
      </c>
      <c r="O22" s="142">
        <v>1915</v>
      </c>
    </row>
    <row r="23" spans="1:15" ht="15" customHeight="1" x14ac:dyDescent="0.35">
      <c r="A23" s="137"/>
      <c r="B23" s="134">
        <v>19</v>
      </c>
      <c r="C23" s="141">
        <v>1904</v>
      </c>
      <c r="D23" s="127">
        <v>2424</v>
      </c>
      <c r="E23" s="127">
        <v>1799</v>
      </c>
      <c r="F23" s="127">
        <v>2332</v>
      </c>
      <c r="G23" s="127">
        <v>1089</v>
      </c>
      <c r="H23" s="127">
        <v>1132</v>
      </c>
      <c r="I23" s="127">
        <v>1045</v>
      </c>
      <c r="J23" s="127">
        <v>1203</v>
      </c>
      <c r="K23" s="127">
        <v>1364</v>
      </c>
      <c r="L23" s="127">
        <v>2346</v>
      </c>
      <c r="M23" s="127">
        <v>1654</v>
      </c>
      <c r="N23" s="127">
        <v>1483</v>
      </c>
      <c r="O23" s="142">
        <v>1866</v>
      </c>
    </row>
    <row r="24" spans="1:15" ht="15" customHeight="1" x14ac:dyDescent="0.35">
      <c r="A24" s="137"/>
      <c r="B24" s="134">
        <v>20</v>
      </c>
      <c r="C24" s="141">
        <v>2035</v>
      </c>
      <c r="D24" s="127">
        <v>2174</v>
      </c>
      <c r="E24" s="127">
        <v>1123</v>
      </c>
      <c r="F24" s="127">
        <v>2277</v>
      </c>
      <c r="G24" s="127">
        <v>1400</v>
      </c>
      <c r="H24" s="127">
        <v>2468</v>
      </c>
      <c r="I24" s="127">
        <v>1287</v>
      </c>
      <c r="J24" s="127">
        <v>2146</v>
      </c>
      <c r="K24" s="127">
        <v>1578</v>
      </c>
      <c r="L24" s="127">
        <v>1476</v>
      </c>
      <c r="M24" s="127">
        <v>2411</v>
      </c>
      <c r="N24" s="127">
        <v>1721</v>
      </c>
      <c r="O24" s="142">
        <v>2173</v>
      </c>
    </row>
    <row r="25" spans="1:15" ht="15" customHeight="1" x14ac:dyDescent="0.35">
      <c r="A25" s="137"/>
      <c r="B25" s="134">
        <v>21</v>
      </c>
      <c r="C25" s="141">
        <v>1288</v>
      </c>
      <c r="D25" s="127">
        <v>2321</v>
      </c>
      <c r="E25" s="127">
        <v>1171</v>
      </c>
      <c r="F25" s="127">
        <v>1884</v>
      </c>
      <c r="G25" s="127">
        <v>2292</v>
      </c>
      <c r="H25" s="127">
        <v>2437</v>
      </c>
      <c r="I25" s="127">
        <v>2465</v>
      </c>
      <c r="J25" s="127">
        <v>1936</v>
      </c>
      <c r="K25" s="127">
        <v>2138</v>
      </c>
      <c r="L25" s="127">
        <v>1043</v>
      </c>
      <c r="M25" s="127">
        <v>2265</v>
      </c>
      <c r="N25" s="127">
        <v>1660</v>
      </c>
      <c r="O25" s="142">
        <v>1949</v>
      </c>
    </row>
    <row r="26" spans="1:15" ht="15" customHeight="1" x14ac:dyDescent="0.35">
      <c r="A26" s="137"/>
      <c r="B26" s="134">
        <v>22</v>
      </c>
      <c r="C26" s="141">
        <v>1577</v>
      </c>
      <c r="D26" s="127">
        <v>1235</v>
      </c>
      <c r="E26" s="127">
        <v>1742</v>
      </c>
      <c r="F26" s="127">
        <v>1089</v>
      </c>
      <c r="G26" s="127">
        <v>2203</v>
      </c>
      <c r="H26" s="127">
        <v>2143</v>
      </c>
      <c r="I26" s="127">
        <v>1073</v>
      </c>
      <c r="J26" s="127">
        <v>1795</v>
      </c>
      <c r="K26" s="127">
        <v>1960</v>
      </c>
      <c r="L26" s="127">
        <v>1874</v>
      </c>
      <c r="M26" s="127">
        <v>1312</v>
      </c>
      <c r="N26" s="127">
        <v>1332</v>
      </c>
      <c r="O26" s="142">
        <v>1920</v>
      </c>
    </row>
    <row r="27" spans="1:15" ht="15" customHeight="1" x14ac:dyDescent="0.35">
      <c r="A27" s="137"/>
      <c r="B27" s="134">
        <v>23</v>
      </c>
      <c r="C27" s="141">
        <v>1987</v>
      </c>
      <c r="D27" s="127">
        <v>1349</v>
      </c>
      <c r="E27" s="127">
        <v>2170</v>
      </c>
      <c r="F27" s="127">
        <v>1728</v>
      </c>
      <c r="G27" s="127">
        <v>2426</v>
      </c>
      <c r="H27" s="127">
        <v>1015</v>
      </c>
      <c r="I27" s="127">
        <v>1227</v>
      </c>
      <c r="J27" s="127">
        <v>1762</v>
      </c>
      <c r="K27" s="127">
        <v>2352</v>
      </c>
      <c r="L27" s="127">
        <v>1383</v>
      </c>
      <c r="M27" s="127">
        <v>2144</v>
      </c>
      <c r="N27" s="127">
        <v>1583</v>
      </c>
      <c r="O27" s="142">
        <v>2223</v>
      </c>
    </row>
    <row r="28" spans="1:15" ht="15" customHeight="1" x14ac:dyDescent="0.35">
      <c r="A28" s="137"/>
      <c r="B28" s="134">
        <v>24</v>
      </c>
      <c r="C28" s="141">
        <v>1868</v>
      </c>
      <c r="D28" s="127">
        <v>2459</v>
      </c>
      <c r="E28" s="127">
        <v>1380</v>
      </c>
      <c r="F28" s="127">
        <v>1390</v>
      </c>
      <c r="G28" s="127">
        <v>2270</v>
      </c>
      <c r="H28" s="127">
        <v>1336</v>
      </c>
      <c r="I28" s="127">
        <v>1886</v>
      </c>
      <c r="J28" s="127">
        <v>1541</v>
      </c>
      <c r="K28" s="127">
        <v>1774</v>
      </c>
      <c r="L28" s="127">
        <v>1911</v>
      </c>
      <c r="M28" s="127">
        <v>2079</v>
      </c>
      <c r="N28" s="127">
        <v>2269</v>
      </c>
      <c r="O28" s="142">
        <v>1688</v>
      </c>
    </row>
    <row r="29" spans="1:15" ht="15" customHeight="1" x14ac:dyDescent="0.35">
      <c r="A29" s="137"/>
      <c r="B29" s="134">
        <v>25</v>
      </c>
      <c r="C29" s="141">
        <v>1058</v>
      </c>
      <c r="D29" s="127">
        <v>1541</v>
      </c>
      <c r="E29" s="127">
        <v>1753</v>
      </c>
      <c r="F29" s="127">
        <v>1740</v>
      </c>
      <c r="G29" s="127">
        <v>2360</v>
      </c>
      <c r="H29" s="127">
        <v>2308</v>
      </c>
      <c r="I29" s="127">
        <v>2167</v>
      </c>
      <c r="J29" s="127">
        <v>1131</v>
      </c>
      <c r="K29" s="127">
        <v>1146</v>
      </c>
      <c r="L29" s="127">
        <v>1966</v>
      </c>
      <c r="M29" s="127">
        <v>2120</v>
      </c>
      <c r="N29" s="127">
        <v>2038</v>
      </c>
      <c r="O29" s="142">
        <v>2380</v>
      </c>
    </row>
    <row r="30" spans="1:15" ht="15" customHeight="1" x14ac:dyDescent="0.35">
      <c r="A30" s="137"/>
      <c r="B30" s="134">
        <v>26</v>
      </c>
      <c r="C30" s="141">
        <v>2016</v>
      </c>
      <c r="D30" s="127">
        <v>2412</v>
      </c>
      <c r="E30" s="127">
        <v>1128</v>
      </c>
      <c r="F30" s="127">
        <v>1477</v>
      </c>
      <c r="G30" s="127">
        <v>1184</v>
      </c>
      <c r="H30" s="127">
        <v>2104</v>
      </c>
      <c r="I30" s="127">
        <v>1513</v>
      </c>
      <c r="J30" s="127">
        <v>1222</v>
      </c>
      <c r="K30" s="127">
        <v>1484</v>
      </c>
      <c r="L30" s="127">
        <v>1385</v>
      </c>
      <c r="M30" s="127">
        <v>2271</v>
      </c>
      <c r="N30" s="127">
        <v>1842</v>
      </c>
      <c r="O30" s="142">
        <v>2453</v>
      </c>
    </row>
    <row r="31" spans="1:15" ht="15" customHeight="1" x14ac:dyDescent="0.35">
      <c r="A31" s="137"/>
      <c r="B31" s="134">
        <v>27</v>
      </c>
      <c r="C31" s="141">
        <v>1640</v>
      </c>
      <c r="D31" s="127">
        <v>2180</v>
      </c>
      <c r="E31" s="127">
        <v>1904</v>
      </c>
      <c r="F31" s="127">
        <v>1048</v>
      </c>
      <c r="G31" s="127">
        <v>1531</v>
      </c>
      <c r="H31" s="127">
        <v>1541</v>
      </c>
      <c r="I31" s="127">
        <v>1858</v>
      </c>
      <c r="J31" s="127">
        <v>1744</v>
      </c>
      <c r="K31" s="127">
        <v>1605</v>
      </c>
      <c r="L31" s="127">
        <v>1280</v>
      </c>
      <c r="M31" s="127">
        <v>1937</v>
      </c>
      <c r="N31" s="127">
        <v>1013</v>
      </c>
      <c r="O31" s="142">
        <v>1817</v>
      </c>
    </row>
    <row r="32" spans="1:15" ht="15" customHeight="1" x14ac:dyDescent="0.35">
      <c r="A32" s="137"/>
      <c r="B32" s="134">
        <v>28</v>
      </c>
      <c r="C32" s="141">
        <v>2363</v>
      </c>
      <c r="D32" s="127">
        <v>1340</v>
      </c>
      <c r="E32" s="127">
        <v>2113</v>
      </c>
      <c r="F32" s="127">
        <v>1350</v>
      </c>
      <c r="G32" s="127">
        <v>1814</v>
      </c>
      <c r="H32" s="127">
        <v>2358</v>
      </c>
      <c r="I32" s="127">
        <v>1613</v>
      </c>
      <c r="J32" s="127">
        <v>1519</v>
      </c>
      <c r="K32" s="127">
        <v>1938</v>
      </c>
      <c r="L32" s="127">
        <v>1665</v>
      </c>
      <c r="M32" s="127">
        <v>1104</v>
      </c>
      <c r="N32" s="127">
        <v>1065</v>
      </c>
      <c r="O32" s="142">
        <v>1934</v>
      </c>
    </row>
    <row r="33" spans="1:15" ht="15" customHeight="1" x14ac:dyDescent="0.35">
      <c r="A33" s="137"/>
      <c r="B33" s="134">
        <v>29</v>
      </c>
      <c r="C33" s="141">
        <v>2398</v>
      </c>
      <c r="D33" s="127">
        <v>1324</v>
      </c>
      <c r="E33" s="127">
        <v>1572</v>
      </c>
      <c r="F33" s="127">
        <v>2264</v>
      </c>
      <c r="G33" s="127">
        <v>1335</v>
      </c>
      <c r="H33" s="127">
        <v>2002</v>
      </c>
      <c r="I33" s="127">
        <v>1495</v>
      </c>
      <c r="J33" s="127">
        <v>1423</v>
      </c>
      <c r="K33" s="127">
        <v>2190</v>
      </c>
      <c r="L33" s="127">
        <v>2170</v>
      </c>
      <c r="M33" s="127">
        <v>2282</v>
      </c>
      <c r="N33" s="127">
        <v>1920</v>
      </c>
      <c r="O33" s="142">
        <v>1743</v>
      </c>
    </row>
    <row r="34" spans="1:15" ht="15" customHeight="1" x14ac:dyDescent="0.35">
      <c r="A34" s="137"/>
      <c r="B34" s="134">
        <v>30</v>
      </c>
      <c r="C34" s="141">
        <v>2225</v>
      </c>
      <c r="D34" s="127">
        <v>1178</v>
      </c>
      <c r="E34" s="127">
        <v>1633</v>
      </c>
      <c r="F34" s="127">
        <v>1148</v>
      </c>
      <c r="G34" s="127">
        <v>1640</v>
      </c>
      <c r="H34" s="127">
        <v>1872</v>
      </c>
      <c r="I34" s="127">
        <v>1581</v>
      </c>
      <c r="J34" s="127">
        <v>1431</v>
      </c>
      <c r="K34" s="127">
        <v>2024</v>
      </c>
      <c r="L34" s="127">
        <v>1423</v>
      </c>
      <c r="M34" s="127">
        <v>1972</v>
      </c>
      <c r="N34" s="127">
        <v>1674</v>
      </c>
      <c r="O34" s="142">
        <v>1700</v>
      </c>
    </row>
    <row r="35" spans="1:15" ht="15" customHeight="1" thickBot="1" x14ac:dyDescent="0.4">
      <c r="A35" s="143"/>
      <c r="B35" s="144">
        <v>31</v>
      </c>
      <c r="C35" s="145">
        <v>1726</v>
      </c>
      <c r="D35" s="146">
        <v>1794</v>
      </c>
      <c r="E35" s="146">
        <v>2020</v>
      </c>
      <c r="F35" s="146">
        <v>1777</v>
      </c>
      <c r="G35" s="146">
        <v>1016</v>
      </c>
      <c r="H35" s="146">
        <v>1405</v>
      </c>
      <c r="I35" s="146">
        <v>1845</v>
      </c>
      <c r="J35" s="146">
        <v>2108</v>
      </c>
      <c r="K35" s="146">
        <v>1597</v>
      </c>
      <c r="L35" s="146">
        <v>1846</v>
      </c>
      <c r="M35" s="146">
        <v>1737</v>
      </c>
      <c r="N35" s="146">
        <v>2024</v>
      </c>
      <c r="O35" s="147">
        <v>1914</v>
      </c>
    </row>
    <row r="36" spans="1:15" ht="24" thickBot="1" x14ac:dyDescent="0.6">
      <c r="A36" s="128"/>
      <c r="C36" s="128" t="s">
        <v>419</v>
      </c>
    </row>
    <row r="37" spans="1:15" ht="18.5" x14ac:dyDescent="0.45">
      <c r="A37" s="129"/>
      <c r="B37" s="130"/>
      <c r="C37" s="131" t="s">
        <v>417</v>
      </c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2"/>
    </row>
    <row r="38" spans="1:15" ht="15" customHeight="1" x14ac:dyDescent="0.45">
      <c r="A38" s="133" t="s">
        <v>418</v>
      </c>
      <c r="B38" s="134"/>
      <c r="C38" s="135">
        <v>0.20833333333333334</v>
      </c>
      <c r="D38" s="135">
        <v>0.25</v>
      </c>
      <c r="E38" s="135">
        <v>0.29166666666666702</v>
      </c>
      <c r="F38" s="135">
        <v>0.33333333333333298</v>
      </c>
      <c r="G38" s="135">
        <v>0.375</v>
      </c>
      <c r="H38" s="135">
        <v>0.41666666666666702</v>
      </c>
      <c r="I38" s="135">
        <v>0.45833333333333298</v>
      </c>
      <c r="J38" s="135">
        <v>0.5</v>
      </c>
      <c r="K38" s="135">
        <v>0.54166666666666696</v>
      </c>
      <c r="L38" s="135">
        <v>0.58333333333333304</v>
      </c>
      <c r="M38" s="135">
        <v>0.625</v>
      </c>
      <c r="N38" s="135">
        <v>0.66666666666666696</v>
      </c>
      <c r="O38" s="136">
        <v>0.70833333333333304</v>
      </c>
    </row>
    <row r="39" spans="1:15" ht="15" customHeight="1" x14ac:dyDescent="0.35">
      <c r="A39" s="137"/>
      <c r="B39" s="134">
        <v>1</v>
      </c>
      <c r="C39" s="138">
        <v>2117</v>
      </c>
      <c r="D39" s="139">
        <v>1989</v>
      </c>
      <c r="E39" s="139">
        <v>1544</v>
      </c>
      <c r="F39" s="139">
        <v>2408</v>
      </c>
      <c r="G39" s="139">
        <v>1921</v>
      </c>
      <c r="H39" s="139">
        <v>1505</v>
      </c>
      <c r="I39" s="139">
        <v>1687</v>
      </c>
      <c r="J39" s="139">
        <v>2391</v>
      </c>
      <c r="K39" s="139">
        <v>1486</v>
      </c>
      <c r="L39" s="139">
        <v>2075</v>
      </c>
      <c r="M39" s="139">
        <v>1626</v>
      </c>
      <c r="N39" s="139">
        <v>1326</v>
      </c>
      <c r="O39" s="140">
        <v>1612</v>
      </c>
    </row>
    <row r="40" spans="1:15" ht="15" customHeight="1" x14ac:dyDescent="0.35">
      <c r="A40" s="137"/>
      <c r="B40" s="134">
        <v>2</v>
      </c>
      <c r="C40" s="141">
        <v>1128</v>
      </c>
      <c r="D40" s="127">
        <v>1109</v>
      </c>
      <c r="E40" s="127">
        <v>1354</v>
      </c>
      <c r="F40" s="127">
        <v>1115</v>
      </c>
      <c r="G40" s="127">
        <v>2277</v>
      </c>
      <c r="H40" s="127">
        <v>1432</v>
      </c>
      <c r="I40" s="127">
        <v>1559</v>
      </c>
      <c r="J40" s="127">
        <v>2103</v>
      </c>
      <c r="K40" s="127">
        <v>2493</v>
      </c>
      <c r="L40" s="127">
        <v>1317</v>
      </c>
      <c r="M40" s="127">
        <v>1519</v>
      </c>
      <c r="N40" s="127">
        <v>1836</v>
      </c>
      <c r="O40" s="142">
        <v>1439</v>
      </c>
    </row>
    <row r="41" spans="1:15" ht="15" customHeight="1" x14ac:dyDescent="0.35">
      <c r="A41" s="137"/>
      <c r="B41" s="134">
        <v>3</v>
      </c>
      <c r="C41" s="141">
        <v>1228</v>
      </c>
      <c r="D41" s="127">
        <v>1350</v>
      </c>
      <c r="E41" s="127">
        <v>1662</v>
      </c>
      <c r="F41" s="127">
        <v>1758</v>
      </c>
      <c r="G41" s="127">
        <v>1892</v>
      </c>
      <c r="H41" s="127">
        <v>1710</v>
      </c>
      <c r="I41" s="127">
        <v>1709</v>
      </c>
      <c r="J41" s="127">
        <v>1889</v>
      </c>
      <c r="K41" s="127">
        <v>1495</v>
      </c>
      <c r="L41" s="127">
        <v>1405</v>
      </c>
      <c r="M41" s="127">
        <v>1513</v>
      </c>
      <c r="N41" s="127">
        <v>1493</v>
      </c>
      <c r="O41" s="142">
        <v>1997</v>
      </c>
    </row>
    <row r="42" spans="1:15" ht="15" customHeight="1" x14ac:dyDescent="0.35">
      <c r="A42" s="137"/>
      <c r="B42" s="134">
        <v>4</v>
      </c>
      <c r="C42" s="141">
        <v>2295</v>
      </c>
      <c r="D42" s="127">
        <v>2496</v>
      </c>
      <c r="E42" s="127">
        <v>1964</v>
      </c>
      <c r="F42" s="127">
        <v>1793</v>
      </c>
      <c r="G42" s="127">
        <v>1138</v>
      </c>
      <c r="H42" s="127">
        <v>1592</v>
      </c>
      <c r="I42" s="127">
        <v>1811</v>
      </c>
      <c r="J42" s="127">
        <v>1479</v>
      </c>
      <c r="K42" s="127">
        <v>2339</v>
      </c>
      <c r="L42" s="127">
        <v>1839</v>
      </c>
      <c r="M42" s="127">
        <v>2416</v>
      </c>
      <c r="N42" s="127">
        <v>1838</v>
      </c>
      <c r="O42" s="142">
        <v>1403</v>
      </c>
    </row>
    <row r="43" spans="1:15" ht="15" customHeight="1" x14ac:dyDescent="0.35">
      <c r="A43" s="137"/>
      <c r="B43" s="134">
        <v>5</v>
      </c>
      <c r="C43" s="141">
        <v>1866</v>
      </c>
      <c r="D43" s="127">
        <v>1631</v>
      </c>
      <c r="E43" s="127">
        <v>1631</v>
      </c>
      <c r="F43" s="127">
        <v>1136</v>
      </c>
      <c r="G43" s="127">
        <v>1959</v>
      </c>
      <c r="H43" s="127">
        <v>2275</v>
      </c>
      <c r="I43" s="127">
        <v>2348</v>
      </c>
      <c r="J43" s="127">
        <v>1355</v>
      </c>
      <c r="K43" s="127">
        <v>1346</v>
      </c>
      <c r="L43" s="127">
        <v>1947</v>
      </c>
      <c r="M43" s="127">
        <v>2098</v>
      </c>
      <c r="N43" s="127">
        <v>1163</v>
      </c>
      <c r="O43" s="142">
        <v>1410</v>
      </c>
    </row>
    <row r="44" spans="1:15" ht="15" customHeight="1" x14ac:dyDescent="0.35">
      <c r="A44" s="137"/>
      <c r="B44" s="134">
        <v>6</v>
      </c>
      <c r="C44" s="141">
        <v>1234</v>
      </c>
      <c r="D44" s="127">
        <v>1536</v>
      </c>
      <c r="E44" s="127">
        <v>2348</v>
      </c>
      <c r="F44" s="127">
        <v>1208</v>
      </c>
      <c r="G44" s="127">
        <v>2109</v>
      </c>
      <c r="H44" s="127">
        <v>2382</v>
      </c>
      <c r="I44" s="127">
        <v>2487</v>
      </c>
      <c r="J44" s="127">
        <v>2464</v>
      </c>
      <c r="K44" s="127">
        <v>1755</v>
      </c>
      <c r="L44" s="127">
        <v>2086</v>
      </c>
      <c r="M44" s="127">
        <v>1261</v>
      </c>
      <c r="N44" s="127">
        <v>1989</v>
      </c>
      <c r="O44" s="142">
        <v>2338</v>
      </c>
    </row>
    <row r="45" spans="1:15" ht="15" customHeight="1" x14ac:dyDescent="0.35">
      <c r="A45" s="137"/>
      <c r="B45" s="134">
        <v>7</v>
      </c>
      <c r="C45" s="141">
        <v>1608</v>
      </c>
      <c r="D45" s="127">
        <v>1825</v>
      </c>
      <c r="E45" s="127">
        <v>1851</v>
      </c>
      <c r="F45" s="127">
        <v>1037</v>
      </c>
      <c r="G45" s="127">
        <v>2259</v>
      </c>
      <c r="H45" s="127">
        <v>2091</v>
      </c>
      <c r="I45" s="127">
        <v>2211</v>
      </c>
      <c r="J45" s="127">
        <v>1195</v>
      </c>
      <c r="K45" s="127">
        <v>1395</v>
      </c>
      <c r="L45" s="127">
        <v>1727</v>
      </c>
      <c r="M45" s="127">
        <v>1171</v>
      </c>
      <c r="N45" s="127">
        <v>1753</v>
      </c>
      <c r="O45" s="142">
        <v>1029</v>
      </c>
    </row>
    <row r="46" spans="1:15" ht="15" customHeight="1" x14ac:dyDescent="0.35">
      <c r="A46" s="137"/>
      <c r="B46" s="134">
        <v>8</v>
      </c>
      <c r="C46" s="141">
        <v>1903</v>
      </c>
      <c r="D46" s="127">
        <v>2014</v>
      </c>
      <c r="E46" s="127">
        <v>1451</v>
      </c>
      <c r="F46" s="127">
        <v>1283</v>
      </c>
      <c r="G46" s="127">
        <v>2243</v>
      </c>
      <c r="H46" s="127">
        <v>1266</v>
      </c>
      <c r="I46" s="127">
        <v>1746</v>
      </c>
      <c r="J46" s="127">
        <v>2243</v>
      </c>
      <c r="K46" s="127">
        <v>1385</v>
      </c>
      <c r="L46" s="127">
        <v>1414</v>
      </c>
      <c r="M46" s="127">
        <v>1675</v>
      </c>
      <c r="N46" s="127">
        <v>2274</v>
      </c>
      <c r="O46" s="142">
        <v>1765</v>
      </c>
    </row>
    <row r="47" spans="1:15" ht="15" customHeight="1" x14ac:dyDescent="0.35">
      <c r="A47" s="137"/>
      <c r="B47" s="134">
        <v>9</v>
      </c>
      <c r="C47" s="141">
        <v>2275</v>
      </c>
      <c r="D47" s="127">
        <v>2360</v>
      </c>
      <c r="E47" s="127">
        <v>1392</v>
      </c>
      <c r="F47" s="127">
        <v>1511</v>
      </c>
      <c r="G47" s="127">
        <v>1942</v>
      </c>
      <c r="H47" s="127">
        <v>1639</v>
      </c>
      <c r="I47" s="127">
        <v>2018</v>
      </c>
      <c r="J47" s="127">
        <v>2468</v>
      </c>
      <c r="K47" s="127">
        <v>2247</v>
      </c>
      <c r="L47" s="127">
        <v>2493</v>
      </c>
      <c r="M47" s="127">
        <v>1827</v>
      </c>
      <c r="N47" s="127">
        <v>2261</v>
      </c>
      <c r="O47" s="142">
        <v>1861</v>
      </c>
    </row>
    <row r="48" spans="1:15" ht="15" customHeight="1" x14ac:dyDescent="0.35">
      <c r="A48" s="137"/>
      <c r="B48" s="134">
        <v>10</v>
      </c>
      <c r="C48" s="141">
        <v>1039</v>
      </c>
      <c r="D48" s="127">
        <v>2191</v>
      </c>
      <c r="E48" s="127">
        <v>1729</v>
      </c>
      <c r="F48" s="127">
        <v>1028</v>
      </c>
      <c r="G48" s="127">
        <v>2278</v>
      </c>
      <c r="H48" s="127">
        <v>1044</v>
      </c>
      <c r="I48" s="127">
        <v>1936</v>
      </c>
      <c r="J48" s="127">
        <v>1233</v>
      </c>
      <c r="K48" s="127">
        <v>1677</v>
      </c>
      <c r="L48" s="127">
        <v>1988</v>
      </c>
      <c r="M48" s="127">
        <v>1690</v>
      </c>
      <c r="N48" s="127">
        <v>1649</v>
      </c>
      <c r="O48" s="142">
        <v>1784</v>
      </c>
    </row>
    <row r="49" spans="1:15" ht="15" customHeight="1" x14ac:dyDescent="0.35">
      <c r="A49" s="137"/>
      <c r="B49" s="134">
        <v>11</v>
      </c>
      <c r="C49" s="141">
        <v>1569</v>
      </c>
      <c r="D49" s="127">
        <v>1069</v>
      </c>
      <c r="E49" s="127">
        <v>1487</v>
      </c>
      <c r="F49" s="127">
        <v>1155</v>
      </c>
      <c r="G49" s="127">
        <v>2434</v>
      </c>
      <c r="H49" s="127">
        <v>2181</v>
      </c>
      <c r="I49" s="127">
        <v>1721</v>
      </c>
      <c r="J49" s="127">
        <v>2235</v>
      </c>
      <c r="K49" s="127">
        <v>1534</v>
      </c>
      <c r="L49" s="127">
        <v>1407</v>
      </c>
      <c r="M49" s="127">
        <v>1187</v>
      </c>
      <c r="N49" s="127">
        <v>1581</v>
      </c>
      <c r="O49" s="142">
        <v>2355</v>
      </c>
    </row>
    <row r="50" spans="1:15" ht="15" customHeight="1" x14ac:dyDescent="0.35">
      <c r="A50" s="137"/>
      <c r="B50" s="134">
        <v>12</v>
      </c>
      <c r="C50" s="141">
        <v>1773</v>
      </c>
      <c r="D50" s="127">
        <v>1782</v>
      </c>
      <c r="E50" s="127">
        <v>1224</v>
      </c>
      <c r="F50" s="127">
        <v>2401</v>
      </c>
      <c r="G50" s="127">
        <v>2426</v>
      </c>
      <c r="H50" s="127">
        <v>1514</v>
      </c>
      <c r="I50" s="127">
        <v>1526</v>
      </c>
      <c r="J50" s="127">
        <v>1086</v>
      </c>
      <c r="K50" s="127">
        <v>1478</v>
      </c>
      <c r="L50" s="127">
        <v>1943</v>
      </c>
      <c r="M50" s="127">
        <v>1028</v>
      </c>
      <c r="N50" s="127">
        <v>1988</v>
      </c>
      <c r="O50" s="142">
        <v>1892</v>
      </c>
    </row>
    <row r="51" spans="1:15" ht="15" customHeight="1" x14ac:dyDescent="0.35">
      <c r="A51" s="137"/>
      <c r="B51" s="134">
        <v>13</v>
      </c>
      <c r="C51" s="141">
        <v>2108</v>
      </c>
      <c r="D51" s="127">
        <v>1511</v>
      </c>
      <c r="E51" s="127">
        <v>1916</v>
      </c>
      <c r="F51" s="127">
        <v>2488</v>
      </c>
      <c r="G51" s="127">
        <v>1459</v>
      </c>
      <c r="H51" s="127">
        <v>1703</v>
      </c>
      <c r="I51" s="127">
        <v>1706</v>
      </c>
      <c r="J51" s="127">
        <v>2083</v>
      </c>
      <c r="K51" s="127">
        <v>2305</v>
      </c>
      <c r="L51" s="127">
        <v>2348</v>
      </c>
      <c r="M51" s="127">
        <v>1662</v>
      </c>
      <c r="N51" s="127">
        <v>2218</v>
      </c>
      <c r="O51" s="142">
        <v>2257</v>
      </c>
    </row>
    <row r="52" spans="1:15" ht="15" customHeight="1" x14ac:dyDescent="0.35">
      <c r="A52" s="137"/>
      <c r="B52" s="134">
        <v>14</v>
      </c>
      <c r="C52" s="141">
        <v>1512</v>
      </c>
      <c r="D52" s="127">
        <v>2319</v>
      </c>
      <c r="E52" s="127">
        <v>2239</v>
      </c>
      <c r="F52" s="127">
        <v>1063</v>
      </c>
      <c r="G52" s="127">
        <v>1164</v>
      </c>
      <c r="H52" s="127">
        <v>2115</v>
      </c>
      <c r="I52" s="127">
        <v>1469</v>
      </c>
      <c r="J52" s="127">
        <v>1629</v>
      </c>
      <c r="K52" s="127">
        <v>2398</v>
      </c>
      <c r="L52" s="127">
        <v>1970</v>
      </c>
      <c r="M52" s="127">
        <v>1665</v>
      </c>
      <c r="N52" s="127">
        <v>1343</v>
      </c>
      <c r="O52" s="142">
        <v>1471</v>
      </c>
    </row>
    <row r="53" spans="1:15" ht="15" customHeight="1" x14ac:dyDescent="0.35">
      <c r="A53" s="137"/>
      <c r="B53" s="134">
        <v>15</v>
      </c>
      <c r="C53" s="141">
        <v>1003</v>
      </c>
      <c r="D53" s="127">
        <v>1283</v>
      </c>
      <c r="E53" s="127">
        <v>1874</v>
      </c>
      <c r="F53" s="127">
        <v>1512</v>
      </c>
      <c r="G53" s="127">
        <v>1238</v>
      </c>
      <c r="H53" s="127">
        <v>1993</v>
      </c>
      <c r="I53" s="127">
        <v>2390</v>
      </c>
      <c r="J53" s="127">
        <v>2040</v>
      </c>
      <c r="K53" s="127">
        <v>1366</v>
      </c>
      <c r="L53" s="127">
        <v>1422</v>
      </c>
      <c r="M53" s="127">
        <v>2344</v>
      </c>
      <c r="N53" s="127">
        <v>1144</v>
      </c>
      <c r="O53" s="142">
        <v>1011</v>
      </c>
    </row>
    <row r="54" spans="1:15" ht="15" customHeight="1" x14ac:dyDescent="0.35">
      <c r="A54" s="137"/>
      <c r="B54" s="134">
        <v>16</v>
      </c>
      <c r="C54" s="141">
        <v>2007</v>
      </c>
      <c r="D54" s="127">
        <v>1864</v>
      </c>
      <c r="E54" s="127">
        <v>2088</v>
      </c>
      <c r="F54" s="127">
        <v>1228</v>
      </c>
      <c r="G54" s="127">
        <v>2023</v>
      </c>
      <c r="H54" s="127">
        <v>1186</v>
      </c>
      <c r="I54" s="127">
        <v>1585</v>
      </c>
      <c r="J54" s="127">
        <v>1422</v>
      </c>
      <c r="K54" s="127">
        <v>1486</v>
      </c>
      <c r="L54" s="127">
        <v>2232</v>
      </c>
      <c r="M54" s="127">
        <v>1907</v>
      </c>
      <c r="N54" s="127">
        <v>2001</v>
      </c>
      <c r="O54" s="142">
        <v>1919</v>
      </c>
    </row>
    <row r="55" spans="1:15" ht="15" customHeight="1" x14ac:dyDescent="0.35">
      <c r="A55" s="137"/>
      <c r="B55" s="134">
        <v>17</v>
      </c>
      <c r="C55" s="141">
        <v>1016</v>
      </c>
      <c r="D55" s="127">
        <v>2400</v>
      </c>
      <c r="E55" s="127">
        <v>1039</v>
      </c>
      <c r="F55" s="127">
        <v>1024</v>
      </c>
      <c r="G55" s="127">
        <v>1107</v>
      </c>
      <c r="H55" s="127">
        <v>2178</v>
      </c>
      <c r="I55" s="127">
        <v>1445</v>
      </c>
      <c r="J55" s="127">
        <v>1452</v>
      </c>
      <c r="K55" s="127">
        <v>1506</v>
      </c>
      <c r="L55" s="127">
        <v>1605</v>
      </c>
      <c r="M55" s="127">
        <v>1925</v>
      </c>
      <c r="N55" s="127">
        <v>2223</v>
      </c>
      <c r="O55" s="142">
        <v>1136</v>
      </c>
    </row>
    <row r="56" spans="1:15" ht="15" customHeight="1" x14ac:dyDescent="0.35">
      <c r="A56" s="137"/>
      <c r="B56" s="134">
        <v>18</v>
      </c>
      <c r="C56" s="141">
        <v>1794</v>
      </c>
      <c r="D56" s="127">
        <v>2291</v>
      </c>
      <c r="E56" s="127">
        <v>2166</v>
      </c>
      <c r="F56" s="127">
        <v>1966</v>
      </c>
      <c r="G56" s="127">
        <v>1650</v>
      </c>
      <c r="H56" s="127">
        <v>1899</v>
      </c>
      <c r="I56" s="127">
        <v>1931</v>
      </c>
      <c r="J56" s="127">
        <v>2124</v>
      </c>
      <c r="K56" s="127">
        <v>1166</v>
      </c>
      <c r="L56" s="127">
        <v>1630</v>
      </c>
      <c r="M56" s="127">
        <v>2178</v>
      </c>
      <c r="N56" s="127">
        <v>1185</v>
      </c>
      <c r="O56" s="142">
        <v>1915</v>
      </c>
    </row>
    <row r="57" spans="1:15" ht="15" customHeight="1" x14ac:dyDescent="0.35">
      <c r="A57" s="137"/>
      <c r="B57" s="134">
        <v>19</v>
      </c>
      <c r="C57" s="141">
        <v>1904</v>
      </c>
      <c r="D57" s="127">
        <v>2424</v>
      </c>
      <c r="E57" s="127">
        <v>1799</v>
      </c>
      <c r="F57" s="127">
        <v>2332</v>
      </c>
      <c r="G57" s="127">
        <v>1089</v>
      </c>
      <c r="H57" s="127">
        <v>1132</v>
      </c>
      <c r="I57" s="127">
        <v>1045</v>
      </c>
      <c r="J57" s="127">
        <v>1203</v>
      </c>
      <c r="K57" s="127">
        <v>1364</v>
      </c>
      <c r="L57" s="127">
        <v>2346</v>
      </c>
      <c r="M57" s="127">
        <v>1654</v>
      </c>
      <c r="N57" s="127">
        <v>1483</v>
      </c>
      <c r="O57" s="142">
        <v>1866</v>
      </c>
    </row>
    <row r="58" spans="1:15" ht="15" customHeight="1" x14ac:dyDescent="0.35">
      <c r="A58" s="137"/>
      <c r="B58" s="134">
        <v>20</v>
      </c>
      <c r="C58" s="141">
        <v>2035</v>
      </c>
      <c r="D58" s="127">
        <v>2174</v>
      </c>
      <c r="E58" s="127">
        <v>1123</v>
      </c>
      <c r="F58" s="127">
        <v>2277</v>
      </c>
      <c r="G58" s="127">
        <v>1400</v>
      </c>
      <c r="H58" s="127">
        <v>2468</v>
      </c>
      <c r="I58" s="127">
        <v>1287</v>
      </c>
      <c r="J58" s="127">
        <v>2146</v>
      </c>
      <c r="K58" s="127">
        <v>1578</v>
      </c>
      <c r="L58" s="127">
        <v>1476</v>
      </c>
      <c r="M58" s="127">
        <v>2411</v>
      </c>
      <c r="N58" s="127">
        <v>1721</v>
      </c>
      <c r="O58" s="142">
        <v>2173</v>
      </c>
    </row>
    <row r="59" spans="1:15" ht="15" customHeight="1" x14ac:dyDescent="0.35">
      <c r="A59" s="137"/>
      <c r="B59" s="134">
        <v>21</v>
      </c>
      <c r="C59" s="141">
        <v>1288</v>
      </c>
      <c r="D59" s="127">
        <v>2321</v>
      </c>
      <c r="E59" s="127">
        <v>1171</v>
      </c>
      <c r="F59" s="127">
        <v>1884</v>
      </c>
      <c r="G59" s="127">
        <v>2292</v>
      </c>
      <c r="H59" s="127">
        <v>2437</v>
      </c>
      <c r="I59" s="127">
        <v>2465</v>
      </c>
      <c r="J59" s="127">
        <v>1936</v>
      </c>
      <c r="K59" s="127">
        <v>2138</v>
      </c>
      <c r="L59" s="127">
        <v>1043</v>
      </c>
      <c r="M59" s="127">
        <v>2265</v>
      </c>
      <c r="N59" s="127">
        <v>1660</v>
      </c>
      <c r="O59" s="142">
        <v>1949</v>
      </c>
    </row>
    <row r="60" spans="1:15" ht="15" customHeight="1" x14ac:dyDescent="0.35">
      <c r="A60" s="137"/>
      <c r="B60" s="134">
        <v>22</v>
      </c>
      <c r="C60" s="141">
        <v>1577</v>
      </c>
      <c r="D60" s="127">
        <v>1235</v>
      </c>
      <c r="E60" s="127">
        <v>1742</v>
      </c>
      <c r="F60" s="127">
        <v>1089</v>
      </c>
      <c r="G60" s="127">
        <v>2203</v>
      </c>
      <c r="H60" s="127">
        <v>2143</v>
      </c>
      <c r="I60" s="127">
        <v>1073</v>
      </c>
      <c r="J60" s="127">
        <v>1795</v>
      </c>
      <c r="K60" s="127">
        <v>1960</v>
      </c>
      <c r="L60" s="127">
        <v>1874</v>
      </c>
      <c r="M60" s="127">
        <v>1312</v>
      </c>
      <c r="N60" s="127">
        <v>1332</v>
      </c>
      <c r="O60" s="142">
        <v>1920</v>
      </c>
    </row>
    <row r="61" spans="1:15" ht="15" customHeight="1" x14ac:dyDescent="0.35">
      <c r="A61" s="137"/>
      <c r="B61" s="134">
        <v>23</v>
      </c>
      <c r="C61" s="141">
        <v>1987</v>
      </c>
      <c r="D61" s="127">
        <v>1349</v>
      </c>
      <c r="E61" s="127">
        <v>2170</v>
      </c>
      <c r="F61" s="127">
        <v>1728</v>
      </c>
      <c r="G61" s="127">
        <v>2426</v>
      </c>
      <c r="H61" s="127">
        <v>1015</v>
      </c>
      <c r="I61" s="127">
        <v>1227</v>
      </c>
      <c r="J61" s="127">
        <v>1762</v>
      </c>
      <c r="K61" s="127">
        <v>2352</v>
      </c>
      <c r="L61" s="127">
        <v>1383</v>
      </c>
      <c r="M61" s="127">
        <v>2144</v>
      </c>
      <c r="N61" s="127">
        <v>1583</v>
      </c>
      <c r="O61" s="142">
        <v>2223</v>
      </c>
    </row>
    <row r="62" spans="1:15" ht="15" customHeight="1" x14ac:dyDescent="0.35">
      <c r="A62" s="137"/>
      <c r="B62" s="134">
        <v>24</v>
      </c>
      <c r="C62" s="141">
        <v>1868</v>
      </c>
      <c r="D62" s="127">
        <v>2459</v>
      </c>
      <c r="E62" s="127">
        <v>1380</v>
      </c>
      <c r="F62" s="127">
        <v>1390</v>
      </c>
      <c r="G62" s="127">
        <v>2270</v>
      </c>
      <c r="H62" s="127">
        <v>1336</v>
      </c>
      <c r="I62" s="127">
        <v>1886</v>
      </c>
      <c r="J62" s="127">
        <v>1541</v>
      </c>
      <c r="K62" s="127">
        <v>1774</v>
      </c>
      <c r="L62" s="127">
        <v>1911</v>
      </c>
      <c r="M62" s="127">
        <v>2079</v>
      </c>
      <c r="N62" s="127">
        <v>2269</v>
      </c>
      <c r="O62" s="142">
        <v>1688</v>
      </c>
    </row>
    <row r="63" spans="1:15" ht="15" customHeight="1" x14ac:dyDescent="0.35">
      <c r="A63" s="137"/>
      <c r="B63" s="134">
        <v>25</v>
      </c>
      <c r="C63" s="141">
        <v>1058</v>
      </c>
      <c r="D63" s="127">
        <v>1541</v>
      </c>
      <c r="E63" s="127">
        <v>1753</v>
      </c>
      <c r="F63" s="127">
        <v>1740</v>
      </c>
      <c r="G63" s="127">
        <v>2360</v>
      </c>
      <c r="H63" s="127">
        <v>2308</v>
      </c>
      <c r="I63" s="127">
        <v>2167</v>
      </c>
      <c r="J63" s="127">
        <v>1131</v>
      </c>
      <c r="K63" s="127">
        <v>1146</v>
      </c>
      <c r="L63" s="127">
        <v>1966</v>
      </c>
      <c r="M63" s="127">
        <v>2120</v>
      </c>
      <c r="N63" s="127">
        <v>2038</v>
      </c>
      <c r="O63" s="142">
        <v>2380</v>
      </c>
    </row>
    <row r="64" spans="1:15" ht="15" customHeight="1" x14ac:dyDescent="0.35">
      <c r="A64" s="137"/>
      <c r="B64" s="134">
        <v>26</v>
      </c>
      <c r="C64" s="141">
        <v>2016</v>
      </c>
      <c r="D64" s="127">
        <v>2412</v>
      </c>
      <c r="E64" s="127">
        <v>1128</v>
      </c>
      <c r="F64" s="127">
        <v>1477</v>
      </c>
      <c r="G64" s="127">
        <v>1184</v>
      </c>
      <c r="H64" s="127">
        <v>2104</v>
      </c>
      <c r="I64" s="127">
        <v>1513</v>
      </c>
      <c r="J64" s="127">
        <v>1222</v>
      </c>
      <c r="K64" s="127">
        <v>1484</v>
      </c>
      <c r="L64" s="127">
        <v>1385</v>
      </c>
      <c r="M64" s="127">
        <v>2271</v>
      </c>
      <c r="N64" s="127">
        <v>1842</v>
      </c>
      <c r="O64" s="142">
        <v>2453</v>
      </c>
    </row>
    <row r="65" spans="1:15" ht="15" customHeight="1" x14ac:dyDescent="0.35">
      <c r="A65" s="137"/>
      <c r="B65" s="134">
        <v>27</v>
      </c>
      <c r="C65" s="141">
        <v>1640</v>
      </c>
      <c r="D65" s="127">
        <v>2180</v>
      </c>
      <c r="E65" s="127">
        <v>1904</v>
      </c>
      <c r="F65" s="127">
        <v>1048</v>
      </c>
      <c r="G65" s="127">
        <v>1531</v>
      </c>
      <c r="H65" s="127">
        <v>1541</v>
      </c>
      <c r="I65" s="127">
        <v>1858</v>
      </c>
      <c r="J65" s="127">
        <v>1744</v>
      </c>
      <c r="K65" s="127">
        <v>1605</v>
      </c>
      <c r="L65" s="127">
        <v>1280</v>
      </c>
      <c r="M65" s="127">
        <v>1937</v>
      </c>
      <c r="N65" s="127">
        <v>1013</v>
      </c>
      <c r="O65" s="142">
        <v>1817</v>
      </c>
    </row>
    <row r="66" spans="1:15" ht="15" customHeight="1" thickBot="1" x14ac:dyDescent="0.4">
      <c r="A66" s="143"/>
      <c r="B66" s="144">
        <v>28</v>
      </c>
      <c r="C66" s="145">
        <v>1726</v>
      </c>
      <c r="D66" s="146">
        <v>1794</v>
      </c>
      <c r="E66" s="146">
        <v>2020</v>
      </c>
      <c r="F66" s="146">
        <v>1777</v>
      </c>
      <c r="G66" s="146">
        <v>1016</v>
      </c>
      <c r="H66" s="146">
        <v>1405</v>
      </c>
      <c r="I66" s="146">
        <v>1845</v>
      </c>
      <c r="J66" s="146">
        <v>2108</v>
      </c>
      <c r="K66" s="146">
        <v>1597</v>
      </c>
      <c r="L66" s="146">
        <v>1846</v>
      </c>
      <c r="M66" s="146">
        <v>1737</v>
      </c>
      <c r="N66" s="146">
        <v>2024</v>
      </c>
      <c r="O66" s="147">
        <v>1914</v>
      </c>
    </row>
  </sheetData>
  <pageMargins left="0.7" right="0.7" top="0.75" bottom="0.75" header="0.3" footer="0.3"/>
  <pageSetup fitToHeight="2" pageOrder="overThenDown" orientation="portrait" horizontalDpi="300" verticalDpi="300" r:id="rId1"/>
  <headerFooter scaleWithDoc="0" alignWithMargins="0"/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59804-F3C3-4169-AB73-DBD5E8BED1E7}">
  <dimension ref="A1:O66"/>
  <sheetViews>
    <sheetView zoomScaleNormal="100" workbookViewId="0"/>
  </sheetViews>
  <sheetFormatPr defaultColWidth="9.1796875" defaultRowHeight="14.5" x14ac:dyDescent="0.35"/>
  <cols>
    <col min="1" max="1" width="6.453125" style="127" bestFit="1" customWidth="1"/>
    <col min="2" max="2" width="3.453125" style="127" customWidth="1"/>
    <col min="3" max="15" width="10.54296875" style="127" customWidth="1"/>
    <col min="16" max="16384" width="9.1796875" style="127"/>
  </cols>
  <sheetData>
    <row r="1" spans="1:15" ht="24" thickBot="1" x14ac:dyDescent="0.6">
      <c r="C1" s="128" t="s">
        <v>416</v>
      </c>
    </row>
    <row r="2" spans="1:15" ht="15" customHeight="1" x14ac:dyDescent="0.45">
      <c r="A2" s="129"/>
      <c r="B2" s="130"/>
      <c r="C2" s="131" t="s">
        <v>417</v>
      </c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2"/>
    </row>
    <row r="3" spans="1:15" ht="15" customHeight="1" x14ac:dyDescent="0.45">
      <c r="A3" s="133" t="s">
        <v>418</v>
      </c>
      <c r="B3" s="134"/>
      <c r="C3" s="135">
        <v>0.20833333333333334</v>
      </c>
      <c r="D3" s="135">
        <v>0.25</v>
      </c>
      <c r="E3" s="135">
        <v>0.29166666666666702</v>
      </c>
      <c r="F3" s="135">
        <v>0.33333333333333298</v>
      </c>
      <c r="G3" s="135">
        <v>0.375</v>
      </c>
      <c r="H3" s="135">
        <v>0.41666666666666702</v>
      </c>
      <c r="I3" s="135">
        <v>0.45833333333333298</v>
      </c>
      <c r="J3" s="135">
        <v>0.5</v>
      </c>
      <c r="K3" s="135">
        <v>0.54166666666666696</v>
      </c>
      <c r="L3" s="135">
        <v>0.58333333333333304</v>
      </c>
      <c r="M3" s="135">
        <v>0.625</v>
      </c>
      <c r="N3" s="135">
        <v>0.66666666666666696</v>
      </c>
      <c r="O3" s="136">
        <v>0.70833333333333304</v>
      </c>
    </row>
    <row r="4" spans="1:15" ht="15" customHeight="1" x14ac:dyDescent="0.45">
      <c r="A4" s="133"/>
      <c r="B4" s="134"/>
      <c r="C4" s="149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1"/>
    </row>
    <row r="5" spans="1:15" ht="15" customHeight="1" x14ac:dyDescent="0.35">
      <c r="A5" s="137"/>
      <c r="B5" s="134">
        <v>1</v>
      </c>
      <c r="C5" s="138">
        <v>2117</v>
      </c>
      <c r="D5" s="139">
        <v>1989</v>
      </c>
      <c r="E5" s="139">
        <v>1544</v>
      </c>
      <c r="F5" s="139">
        <v>2408</v>
      </c>
      <c r="G5" s="139">
        <v>1921</v>
      </c>
      <c r="H5" s="139">
        <v>1505</v>
      </c>
      <c r="I5" s="139">
        <v>1687</v>
      </c>
      <c r="J5" s="139">
        <v>2391</v>
      </c>
      <c r="K5" s="139">
        <v>1486</v>
      </c>
      <c r="L5" s="139">
        <v>2075</v>
      </c>
      <c r="M5" s="139">
        <v>1626</v>
      </c>
      <c r="N5" s="139">
        <v>1326</v>
      </c>
      <c r="O5" s="140">
        <v>1612</v>
      </c>
    </row>
    <row r="6" spans="1:15" ht="15" customHeight="1" x14ac:dyDescent="0.35">
      <c r="A6" s="137"/>
      <c r="B6" s="134">
        <v>2</v>
      </c>
      <c r="C6" s="141">
        <v>1128</v>
      </c>
      <c r="D6" s="127">
        <v>1109</v>
      </c>
      <c r="E6" s="127">
        <v>1354</v>
      </c>
      <c r="F6" s="127">
        <v>1115</v>
      </c>
      <c r="G6" s="127">
        <v>2277</v>
      </c>
      <c r="H6" s="127">
        <v>1432</v>
      </c>
      <c r="I6" s="127">
        <v>1559</v>
      </c>
      <c r="J6" s="127">
        <v>2103</v>
      </c>
      <c r="K6" s="127">
        <v>2493</v>
      </c>
      <c r="L6" s="127">
        <v>1317</v>
      </c>
      <c r="M6" s="127">
        <v>1519</v>
      </c>
      <c r="N6" s="127">
        <v>1836</v>
      </c>
      <c r="O6" s="142">
        <v>1439</v>
      </c>
    </row>
    <row r="7" spans="1:15" ht="15" customHeight="1" x14ac:dyDescent="0.35">
      <c r="A7" s="137"/>
      <c r="B7" s="134">
        <v>3</v>
      </c>
      <c r="C7" s="141">
        <v>1228</v>
      </c>
      <c r="D7" s="127">
        <v>1350</v>
      </c>
      <c r="E7" s="127">
        <v>1662</v>
      </c>
      <c r="F7" s="127">
        <v>1758</v>
      </c>
      <c r="G7" s="127">
        <v>1892</v>
      </c>
      <c r="H7" s="127">
        <v>1710</v>
      </c>
      <c r="I7" s="127">
        <v>1709</v>
      </c>
      <c r="J7" s="127">
        <v>1889</v>
      </c>
      <c r="K7" s="127">
        <v>1495</v>
      </c>
      <c r="L7" s="127">
        <v>1405</v>
      </c>
      <c r="M7" s="127">
        <v>1513</v>
      </c>
      <c r="N7" s="127">
        <v>1493</v>
      </c>
      <c r="O7" s="142">
        <v>1997</v>
      </c>
    </row>
    <row r="8" spans="1:15" ht="15" customHeight="1" x14ac:dyDescent="0.35">
      <c r="A8" s="137"/>
      <c r="B8" s="134">
        <v>4</v>
      </c>
      <c r="C8" s="141">
        <v>2295</v>
      </c>
      <c r="D8" s="127">
        <v>2496</v>
      </c>
      <c r="E8" s="127">
        <v>1964</v>
      </c>
      <c r="F8" s="127">
        <v>1793</v>
      </c>
      <c r="G8" s="127">
        <v>1138</v>
      </c>
      <c r="H8" s="127">
        <v>1592</v>
      </c>
      <c r="I8" s="127">
        <v>1811</v>
      </c>
      <c r="J8" s="127">
        <v>1479</v>
      </c>
      <c r="K8" s="127">
        <v>2339</v>
      </c>
      <c r="L8" s="127">
        <v>1839</v>
      </c>
      <c r="M8" s="127">
        <v>2416</v>
      </c>
      <c r="N8" s="127">
        <v>1838</v>
      </c>
      <c r="O8" s="142">
        <v>1403</v>
      </c>
    </row>
    <row r="9" spans="1:15" ht="15" customHeight="1" x14ac:dyDescent="0.35">
      <c r="A9" s="137"/>
      <c r="B9" s="134">
        <v>5</v>
      </c>
      <c r="C9" s="141">
        <v>1866</v>
      </c>
      <c r="D9" s="127">
        <v>1631</v>
      </c>
      <c r="E9" s="127">
        <v>1631</v>
      </c>
      <c r="F9" s="127">
        <v>1136</v>
      </c>
      <c r="G9" s="127">
        <v>1959</v>
      </c>
      <c r="H9" s="127">
        <v>2275</v>
      </c>
      <c r="I9" s="127">
        <v>2348</v>
      </c>
      <c r="J9" s="127">
        <v>1355</v>
      </c>
      <c r="K9" s="127">
        <v>1346</v>
      </c>
      <c r="L9" s="127">
        <v>1947</v>
      </c>
      <c r="M9" s="127">
        <v>2098</v>
      </c>
      <c r="N9" s="127">
        <v>1163</v>
      </c>
      <c r="O9" s="142">
        <v>1410</v>
      </c>
    </row>
    <row r="10" spans="1:15" ht="15" customHeight="1" x14ac:dyDescent="0.35">
      <c r="A10" s="137"/>
      <c r="B10" s="134">
        <v>6</v>
      </c>
      <c r="C10" s="141">
        <v>1234</v>
      </c>
      <c r="D10" s="127">
        <v>1536</v>
      </c>
      <c r="E10" s="127">
        <v>2348</v>
      </c>
      <c r="F10" s="127">
        <v>1208</v>
      </c>
      <c r="G10" s="127">
        <v>2109</v>
      </c>
      <c r="H10" s="127">
        <v>2382</v>
      </c>
      <c r="I10" s="127">
        <v>2487</v>
      </c>
      <c r="J10" s="127">
        <v>2464</v>
      </c>
      <c r="K10" s="127">
        <v>1755</v>
      </c>
      <c r="L10" s="127">
        <v>2086</v>
      </c>
      <c r="M10" s="127">
        <v>1261</v>
      </c>
      <c r="N10" s="127">
        <v>1989</v>
      </c>
      <c r="O10" s="142">
        <v>2338</v>
      </c>
    </row>
    <row r="11" spans="1:15" ht="15" customHeight="1" x14ac:dyDescent="0.35">
      <c r="A11" s="137"/>
      <c r="B11" s="134">
        <v>7</v>
      </c>
      <c r="C11" s="141">
        <v>1608</v>
      </c>
      <c r="D11" s="127">
        <v>1825</v>
      </c>
      <c r="E11" s="127">
        <v>1851</v>
      </c>
      <c r="F11" s="127">
        <v>1037</v>
      </c>
      <c r="G11" s="127">
        <v>2259</v>
      </c>
      <c r="H11" s="127">
        <v>2091</v>
      </c>
      <c r="I11" s="127">
        <v>2211</v>
      </c>
      <c r="J11" s="127">
        <v>1195</v>
      </c>
      <c r="K11" s="127">
        <v>1395</v>
      </c>
      <c r="L11" s="127">
        <v>1727</v>
      </c>
      <c r="M11" s="127">
        <v>1171</v>
      </c>
      <c r="N11" s="127">
        <v>1753</v>
      </c>
      <c r="O11" s="142">
        <v>1029</v>
      </c>
    </row>
    <row r="12" spans="1:15" ht="15" customHeight="1" x14ac:dyDescent="0.35">
      <c r="A12" s="137"/>
      <c r="B12" s="134">
        <v>8</v>
      </c>
      <c r="C12" s="141">
        <v>1903</v>
      </c>
      <c r="D12" s="127">
        <v>2014</v>
      </c>
      <c r="E12" s="127">
        <v>1451</v>
      </c>
      <c r="F12" s="127">
        <v>1283</v>
      </c>
      <c r="G12" s="127">
        <v>2243</v>
      </c>
      <c r="H12" s="127">
        <v>1266</v>
      </c>
      <c r="I12" s="127">
        <v>1746</v>
      </c>
      <c r="J12" s="127">
        <v>2243</v>
      </c>
      <c r="K12" s="127">
        <v>1385</v>
      </c>
      <c r="L12" s="127">
        <v>1414</v>
      </c>
      <c r="M12" s="127">
        <v>1675</v>
      </c>
      <c r="N12" s="127">
        <v>2274</v>
      </c>
      <c r="O12" s="142">
        <v>1765</v>
      </c>
    </row>
    <row r="13" spans="1:15" ht="15" customHeight="1" x14ac:dyDescent="0.35">
      <c r="A13" s="137"/>
      <c r="B13" s="134">
        <v>9</v>
      </c>
      <c r="C13" s="141">
        <v>2275</v>
      </c>
      <c r="D13" s="127">
        <v>2360</v>
      </c>
      <c r="E13" s="127">
        <v>1392</v>
      </c>
      <c r="F13" s="127">
        <v>1511</v>
      </c>
      <c r="G13" s="127">
        <v>1942</v>
      </c>
      <c r="H13" s="127">
        <v>1639</v>
      </c>
      <c r="I13" s="127">
        <v>2018</v>
      </c>
      <c r="J13" s="127">
        <v>2468</v>
      </c>
      <c r="K13" s="127">
        <v>2247</v>
      </c>
      <c r="L13" s="127">
        <v>2493</v>
      </c>
      <c r="M13" s="127">
        <v>1827</v>
      </c>
      <c r="N13" s="127">
        <v>2261</v>
      </c>
      <c r="O13" s="142">
        <v>1861</v>
      </c>
    </row>
    <row r="14" spans="1:15" ht="15" customHeight="1" x14ac:dyDescent="0.35">
      <c r="A14" s="137"/>
      <c r="B14" s="134">
        <v>10</v>
      </c>
      <c r="C14" s="141">
        <v>1039</v>
      </c>
      <c r="D14" s="127">
        <v>2191</v>
      </c>
      <c r="E14" s="127">
        <v>1729</v>
      </c>
      <c r="F14" s="127">
        <v>1028</v>
      </c>
      <c r="G14" s="127">
        <v>2278</v>
      </c>
      <c r="H14" s="127">
        <v>1044</v>
      </c>
      <c r="I14" s="127">
        <v>1936</v>
      </c>
      <c r="J14" s="127">
        <v>1233</v>
      </c>
      <c r="K14" s="127">
        <v>1677</v>
      </c>
      <c r="L14" s="127">
        <v>1988</v>
      </c>
      <c r="M14" s="127">
        <v>1690</v>
      </c>
      <c r="N14" s="127">
        <v>1649</v>
      </c>
      <c r="O14" s="142">
        <v>1784</v>
      </c>
    </row>
    <row r="15" spans="1:15" ht="15" customHeight="1" x14ac:dyDescent="0.35">
      <c r="A15" s="137"/>
      <c r="B15" s="134">
        <v>11</v>
      </c>
      <c r="C15" s="141">
        <v>1569</v>
      </c>
      <c r="D15" s="127">
        <v>1069</v>
      </c>
      <c r="E15" s="127">
        <v>1487</v>
      </c>
      <c r="F15" s="127">
        <v>1155</v>
      </c>
      <c r="G15" s="127">
        <v>2434</v>
      </c>
      <c r="H15" s="127">
        <v>2181</v>
      </c>
      <c r="I15" s="127">
        <v>1721</v>
      </c>
      <c r="J15" s="127">
        <v>2235</v>
      </c>
      <c r="K15" s="127">
        <v>1534</v>
      </c>
      <c r="L15" s="127">
        <v>1407</v>
      </c>
      <c r="M15" s="127">
        <v>1187</v>
      </c>
      <c r="N15" s="127">
        <v>1581</v>
      </c>
      <c r="O15" s="142">
        <v>2355</v>
      </c>
    </row>
    <row r="16" spans="1:15" ht="15" customHeight="1" x14ac:dyDescent="0.35">
      <c r="A16" s="137"/>
      <c r="B16" s="134">
        <v>12</v>
      </c>
      <c r="C16" s="141">
        <v>1773</v>
      </c>
      <c r="D16" s="127">
        <v>1782</v>
      </c>
      <c r="E16" s="127">
        <v>1224</v>
      </c>
      <c r="F16" s="127">
        <v>2401</v>
      </c>
      <c r="G16" s="127">
        <v>2426</v>
      </c>
      <c r="H16" s="127">
        <v>1514</v>
      </c>
      <c r="I16" s="127">
        <v>1526</v>
      </c>
      <c r="J16" s="127">
        <v>1086</v>
      </c>
      <c r="K16" s="127">
        <v>1478</v>
      </c>
      <c r="L16" s="127">
        <v>1943</v>
      </c>
      <c r="M16" s="127">
        <v>1028</v>
      </c>
      <c r="N16" s="127">
        <v>1988</v>
      </c>
      <c r="O16" s="142">
        <v>1892</v>
      </c>
    </row>
    <row r="17" spans="1:15" ht="15" customHeight="1" x14ac:dyDescent="0.35">
      <c r="A17" s="137"/>
      <c r="B17" s="134">
        <v>13</v>
      </c>
      <c r="C17" s="141">
        <v>2108</v>
      </c>
      <c r="D17" s="127">
        <v>1511</v>
      </c>
      <c r="E17" s="127">
        <v>1916</v>
      </c>
      <c r="F17" s="127">
        <v>2488</v>
      </c>
      <c r="G17" s="127">
        <v>1459</v>
      </c>
      <c r="H17" s="127">
        <v>1703</v>
      </c>
      <c r="I17" s="127">
        <v>1706</v>
      </c>
      <c r="J17" s="127">
        <v>2083</v>
      </c>
      <c r="K17" s="127">
        <v>2305</v>
      </c>
      <c r="L17" s="127">
        <v>2348</v>
      </c>
      <c r="M17" s="127">
        <v>1662</v>
      </c>
      <c r="N17" s="127">
        <v>2218</v>
      </c>
      <c r="O17" s="142">
        <v>2257</v>
      </c>
    </row>
    <row r="18" spans="1:15" ht="15" customHeight="1" x14ac:dyDescent="0.35">
      <c r="A18" s="137"/>
      <c r="B18" s="134">
        <v>14</v>
      </c>
      <c r="C18" s="141">
        <v>1512</v>
      </c>
      <c r="D18" s="127">
        <v>2319</v>
      </c>
      <c r="E18" s="127">
        <v>2239</v>
      </c>
      <c r="F18" s="127">
        <v>1063</v>
      </c>
      <c r="G18" s="127">
        <v>1164</v>
      </c>
      <c r="H18" s="127">
        <v>2115</v>
      </c>
      <c r="I18" s="127">
        <v>1469</v>
      </c>
      <c r="J18" s="127">
        <v>1629</v>
      </c>
      <c r="K18" s="127">
        <v>2398</v>
      </c>
      <c r="L18" s="127">
        <v>1970</v>
      </c>
      <c r="M18" s="127">
        <v>1665</v>
      </c>
      <c r="N18" s="127">
        <v>1343</v>
      </c>
      <c r="O18" s="142">
        <v>1471</v>
      </c>
    </row>
    <row r="19" spans="1:15" ht="15" customHeight="1" x14ac:dyDescent="0.35">
      <c r="A19" s="137"/>
      <c r="B19" s="134">
        <v>15</v>
      </c>
      <c r="C19" s="141">
        <v>1003</v>
      </c>
      <c r="D19" s="127">
        <v>1283</v>
      </c>
      <c r="E19" s="127">
        <v>1874</v>
      </c>
      <c r="F19" s="127">
        <v>1512</v>
      </c>
      <c r="G19" s="127">
        <v>1238</v>
      </c>
      <c r="H19" s="127">
        <v>1993</v>
      </c>
      <c r="I19" s="127">
        <v>2390</v>
      </c>
      <c r="J19" s="127">
        <v>2040</v>
      </c>
      <c r="K19" s="127">
        <v>1366</v>
      </c>
      <c r="L19" s="127">
        <v>1422</v>
      </c>
      <c r="M19" s="127">
        <v>2344</v>
      </c>
      <c r="N19" s="127">
        <v>1144</v>
      </c>
      <c r="O19" s="142">
        <v>1011</v>
      </c>
    </row>
    <row r="20" spans="1:15" ht="15" customHeight="1" x14ac:dyDescent="0.35">
      <c r="A20" s="137"/>
      <c r="B20" s="134">
        <v>16</v>
      </c>
      <c r="C20" s="141">
        <v>2007</v>
      </c>
      <c r="D20" s="127">
        <v>1864</v>
      </c>
      <c r="E20" s="127">
        <v>2088</v>
      </c>
      <c r="F20" s="127">
        <v>1228</v>
      </c>
      <c r="G20" s="127">
        <v>2023</v>
      </c>
      <c r="H20" s="127">
        <v>1186</v>
      </c>
      <c r="I20" s="127">
        <v>1585</v>
      </c>
      <c r="J20" s="127">
        <v>1422</v>
      </c>
      <c r="K20" s="127">
        <v>1486</v>
      </c>
      <c r="L20" s="127">
        <v>2232</v>
      </c>
      <c r="M20" s="127">
        <v>1907</v>
      </c>
      <c r="N20" s="127">
        <v>2001</v>
      </c>
      <c r="O20" s="142">
        <v>1919</v>
      </c>
    </row>
    <row r="21" spans="1:15" ht="15" customHeight="1" x14ac:dyDescent="0.35">
      <c r="A21" s="137"/>
      <c r="B21" s="134">
        <v>17</v>
      </c>
      <c r="C21" s="141">
        <v>1016</v>
      </c>
      <c r="D21" s="127">
        <v>2400</v>
      </c>
      <c r="E21" s="127">
        <v>1039</v>
      </c>
      <c r="F21" s="127">
        <v>1024</v>
      </c>
      <c r="G21" s="127">
        <v>1107</v>
      </c>
      <c r="H21" s="127">
        <v>2178</v>
      </c>
      <c r="I21" s="127">
        <v>1445</v>
      </c>
      <c r="J21" s="127">
        <v>1452</v>
      </c>
      <c r="K21" s="127">
        <v>1506</v>
      </c>
      <c r="L21" s="127">
        <v>1605</v>
      </c>
      <c r="M21" s="127">
        <v>1925</v>
      </c>
      <c r="N21" s="127">
        <v>2223</v>
      </c>
      <c r="O21" s="142">
        <v>1136</v>
      </c>
    </row>
    <row r="22" spans="1:15" ht="15" customHeight="1" x14ac:dyDescent="0.35">
      <c r="A22" s="137"/>
      <c r="B22" s="134">
        <v>18</v>
      </c>
      <c r="C22" s="141">
        <v>1794</v>
      </c>
      <c r="D22" s="127">
        <v>2291</v>
      </c>
      <c r="E22" s="127">
        <v>2166</v>
      </c>
      <c r="F22" s="127">
        <v>1966</v>
      </c>
      <c r="G22" s="127">
        <v>1650</v>
      </c>
      <c r="H22" s="127">
        <v>1899</v>
      </c>
      <c r="I22" s="127">
        <v>1931</v>
      </c>
      <c r="J22" s="127">
        <v>2124</v>
      </c>
      <c r="K22" s="127">
        <v>1166</v>
      </c>
      <c r="L22" s="127">
        <v>1630</v>
      </c>
      <c r="M22" s="127">
        <v>2178</v>
      </c>
      <c r="N22" s="127">
        <v>1185</v>
      </c>
      <c r="O22" s="142">
        <v>1915</v>
      </c>
    </row>
    <row r="23" spans="1:15" ht="15" customHeight="1" x14ac:dyDescent="0.35">
      <c r="A23" s="137"/>
      <c r="B23" s="134">
        <v>19</v>
      </c>
      <c r="C23" s="141">
        <v>1904</v>
      </c>
      <c r="D23" s="127">
        <v>2424</v>
      </c>
      <c r="E23" s="127">
        <v>1799</v>
      </c>
      <c r="F23" s="127">
        <v>2332</v>
      </c>
      <c r="G23" s="127">
        <v>1089</v>
      </c>
      <c r="H23" s="127">
        <v>1132</v>
      </c>
      <c r="I23" s="127">
        <v>1045</v>
      </c>
      <c r="J23" s="127">
        <v>1203</v>
      </c>
      <c r="K23" s="127">
        <v>1364</v>
      </c>
      <c r="L23" s="127">
        <v>2346</v>
      </c>
      <c r="M23" s="127">
        <v>1654</v>
      </c>
      <c r="N23" s="127">
        <v>1483</v>
      </c>
      <c r="O23" s="142">
        <v>1866</v>
      </c>
    </row>
    <row r="24" spans="1:15" ht="15" customHeight="1" x14ac:dyDescent="0.35">
      <c r="A24" s="137"/>
      <c r="B24" s="134">
        <v>20</v>
      </c>
      <c r="C24" s="141">
        <v>2035</v>
      </c>
      <c r="D24" s="127">
        <v>2174</v>
      </c>
      <c r="E24" s="127">
        <v>1123</v>
      </c>
      <c r="F24" s="127">
        <v>2277</v>
      </c>
      <c r="G24" s="127">
        <v>1400</v>
      </c>
      <c r="H24" s="127">
        <v>2468</v>
      </c>
      <c r="I24" s="127">
        <v>1287</v>
      </c>
      <c r="J24" s="127">
        <v>2146</v>
      </c>
      <c r="K24" s="127">
        <v>1578</v>
      </c>
      <c r="L24" s="127">
        <v>1476</v>
      </c>
      <c r="M24" s="127">
        <v>2411</v>
      </c>
      <c r="N24" s="127">
        <v>1721</v>
      </c>
      <c r="O24" s="142">
        <v>2173</v>
      </c>
    </row>
    <row r="25" spans="1:15" ht="15" customHeight="1" x14ac:dyDescent="0.35">
      <c r="A25" s="137"/>
      <c r="B25" s="134">
        <v>21</v>
      </c>
      <c r="C25" s="141">
        <v>1288</v>
      </c>
      <c r="D25" s="127">
        <v>2321</v>
      </c>
      <c r="E25" s="127">
        <v>1171</v>
      </c>
      <c r="F25" s="127">
        <v>1884</v>
      </c>
      <c r="G25" s="127">
        <v>2292</v>
      </c>
      <c r="H25" s="127">
        <v>2437</v>
      </c>
      <c r="I25" s="127">
        <v>2465</v>
      </c>
      <c r="J25" s="127">
        <v>1936</v>
      </c>
      <c r="K25" s="127">
        <v>2138</v>
      </c>
      <c r="L25" s="127">
        <v>1043</v>
      </c>
      <c r="M25" s="127">
        <v>2265</v>
      </c>
      <c r="N25" s="127">
        <v>1660</v>
      </c>
      <c r="O25" s="142">
        <v>1949</v>
      </c>
    </row>
    <row r="26" spans="1:15" ht="15" customHeight="1" x14ac:dyDescent="0.35">
      <c r="A26" s="137"/>
      <c r="B26" s="134">
        <v>22</v>
      </c>
      <c r="C26" s="141">
        <v>1577</v>
      </c>
      <c r="D26" s="127">
        <v>1235</v>
      </c>
      <c r="E26" s="127">
        <v>1742</v>
      </c>
      <c r="F26" s="127">
        <v>1089</v>
      </c>
      <c r="G26" s="127">
        <v>2203</v>
      </c>
      <c r="H26" s="127">
        <v>2143</v>
      </c>
      <c r="I26" s="127">
        <v>1073</v>
      </c>
      <c r="J26" s="127">
        <v>1795</v>
      </c>
      <c r="K26" s="127">
        <v>1960</v>
      </c>
      <c r="L26" s="127">
        <v>1874</v>
      </c>
      <c r="M26" s="127">
        <v>1312</v>
      </c>
      <c r="N26" s="127">
        <v>1332</v>
      </c>
      <c r="O26" s="142">
        <v>1920</v>
      </c>
    </row>
    <row r="27" spans="1:15" ht="15" customHeight="1" x14ac:dyDescent="0.35">
      <c r="A27" s="137"/>
      <c r="B27" s="134">
        <v>23</v>
      </c>
      <c r="C27" s="141">
        <v>1987</v>
      </c>
      <c r="D27" s="127">
        <v>1349</v>
      </c>
      <c r="E27" s="127">
        <v>2170</v>
      </c>
      <c r="F27" s="127">
        <v>1728</v>
      </c>
      <c r="G27" s="127">
        <v>2426</v>
      </c>
      <c r="H27" s="127">
        <v>1015</v>
      </c>
      <c r="I27" s="127">
        <v>1227</v>
      </c>
      <c r="J27" s="127">
        <v>1762</v>
      </c>
      <c r="K27" s="127">
        <v>2352</v>
      </c>
      <c r="L27" s="127">
        <v>1383</v>
      </c>
      <c r="M27" s="127">
        <v>2144</v>
      </c>
      <c r="N27" s="127">
        <v>1583</v>
      </c>
      <c r="O27" s="142">
        <v>2223</v>
      </c>
    </row>
    <row r="28" spans="1:15" ht="15" customHeight="1" x14ac:dyDescent="0.35">
      <c r="A28" s="137"/>
      <c r="B28" s="134">
        <v>24</v>
      </c>
      <c r="C28" s="141">
        <v>1868</v>
      </c>
      <c r="D28" s="127">
        <v>2459</v>
      </c>
      <c r="E28" s="127">
        <v>1380</v>
      </c>
      <c r="F28" s="127">
        <v>1390</v>
      </c>
      <c r="G28" s="127">
        <v>2270</v>
      </c>
      <c r="H28" s="127">
        <v>1336</v>
      </c>
      <c r="I28" s="127">
        <v>1886</v>
      </c>
      <c r="J28" s="127">
        <v>1541</v>
      </c>
      <c r="K28" s="127">
        <v>1774</v>
      </c>
      <c r="L28" s="127">
        <v>1911</v>
      </c>
      <c r="M28" s="127">
        <v>2079</v>
      </c>
      <c r="N28" s="127">
        <v>2269</v>
      </c>
      <c r="O28" s="142">
        <v>1688</v>
      </c>
    </row>
    <row r="29" spans="1:15" ht="15" customHeight="1" x14ac:dyDescent="0.35">
      <c r="A29" s="137"/>
      <c r="B29" s="134">
        <v>25</v>
      </c>
      <c r="C29" s="141">
        <v>1058</v>
      </c>
      <c r="D29" s="127">
        <v>1541</v>
      </c>
      <c r="E29" s="127">
        <v>1753</v>
      </c>
      <c r="F29" s="127">
        <v>1740</v>
      </c>
      <c r="G29" s="127">
        <v>2360</v>
      </c>
      <c r="H29" s="127">
        <v>2308</v>
      </c>
      <c r="I29" s="127">
        <v>2167</v>
      </c>
      <c r="J29" s="127">
        <v>1131</v>
      </c>
      <c r="K29" s="127">
        <v>1146</v>
      </c>
      <c r="L29" s="127">
        <v>1966</v>
      </c>
      <c r="M29" s="127">
        <v>2120</v>
      </c>
      <c r="N29" s="127">
        <v>2038</v>
      </c>
      <c r="O29" s="142">
        <v>2380</v>
      </c>
    </row>
    <row r="30" spans="1:15" ht="15" customHeight="1" x14ac:dyDescent="0.35">
      <c r="A30" s="137"/>
      <c r="B30" s="134">
        <v>26</v>
      </c>
      <c r="C30" s="141">
        <v>2016</v>
      </c>
      <c r="D30" s="127">
        <v>2412</v>
      </c>
      <c r="E30" s="127">
        <v>1128</v>
      </c>
      <c r="F30" s="127">
        <v>1477</v>
      </c>
      <c r="G30" s="127">
        <v>1184</v>
      </c>
      <c r="H30" s="127">
        <v>2104</v>
      </c>
      <c r="I30" s="127">
        <v>1513</v>
      </c>
      <c r="J30" s="127">
        <v>1222</v>
      </c>
      <c r="K30" s="127">
        <v>1484</v>
      </c>
      <c r="L30" s="127">
        <v>1385</v>
      </c>
      <c r="M30" s="127">
        <v>2271</v>
      </c>
      <c r="N30" s="127">
        <v>1842</v>
      </c>
      <c r="O30" s="142">
        <v>2453</v>
      </c>
    </row>
    <row r="31" spans="1:15" ht="15" customHeight="1" x14ac:dyDescent="0.35">
      <c r="A31" s="137"/>
      <c r="B31" s="134">
        <v>27</v>
      </c>
      <c r="C31" s="141">
        <v>1640</v>
      </c>
      <c r="D31" s="127">
        <v>2180</v>
      </c>
      <c r="E31" s="127">
        <v>1904</v>
      </c>
      <c r="F31" s="127">
        <v>1048</v>
      </c>
      <c r="G31" s="127">
        <v>1531</v>
      </c>
      <c r="H31" s="127">
        <v>1541</v>
      </c>
      <c r="I31" s="127">
        <v>1858</v>
      </c>
      <c r="J31" s="127">
        <v>1744</v>
      </c>
      <c r="K31" s="127">
        <v>1605</v>
      </c>
      <c r="L31" s="127">
        <v>1280</v>
      </c>
      <c r="M31" s="127">
        <v>1937</v>
      </c>
      <c r="N31" s="127">
        <v>1013</v>
      </c>
      <c r="O31" s="142">
        <v>1817</v>
      </c>
    </row>
    <row r="32" spans="1:15" ht="15" customHeight="1" x14ac:dyDescent="0.35">
      <c r="A32" s="137"/>
      <c r="B32" s="134">
        <v>28</v>
      </c>
      <c r="C32" s="141">
        <v>2363</v>
      </c>
      <c r="D32" s="127">
        <v>1340</v>
      </c>
      <c r="E32" s="127">
        <v>2113</v>
      </c>
      <c r="F32" s="127">
        <v>1350</v>
      </c>
      <c r="G32" s="127">
        <v>1814</v>
      </c>
      <c r="H32" s="127">
        <v>2358</v>
      </c>
      <c r="I32" s="127">
        <v>1613</v>
      </c>
      <c r="J32" s="127">
        <v>1519</v>
      </c>
      <c r="K32" s="127">
        <v>1938</v>
      </c>
      <c r="L32" s="127">
        <v>1665</v>
      </c>
      <c r="M32" s="127">
        <v>1104</v>
      </c>
      <c r="N32" s="127">
        <v>1065</v>
      </c>
      <c r="O32" s="142">
        <v>1934</v>
      </c>
    </row>
    <row r="33" spans="1:15" ht="15" customHeight="1" x14ac:dyDescent="0.35">
      <c r="A33" s="137"/>
      <c r="B33" s="134">
        <v>29</v>
      </c>
      <c r="C33" s="141">
        <v>2398</v>
      </c>
      <c r="D33" s="127">
        <v>1324</v>
      </c>
      <c r="E33" s="127">
        <v>1572</v>
      </c>
      <c r="F33" s="127">
        <v>2264</v>
      </c>
      <c r="G33" s="127">
        <v>1335</v>
      </c>
      <c r="H33" s="127">
        <v>2002</v>
      </c>
      <c r="I33" s="127">
        <v>1495</v>
      </c>
      <c r="J33" s="127">
        <v>1423</v>
      </c>
      <c r="K33" s="127">
        <v>2190</v>
      </c>
      <c r="L33" s="127">
        <v>2170</v>
      </c>
      <c r="M33" s="127">
        <v>2282</v>
      </c>
      <c r="N33" s="127">
        <v>1920</v>
      </c>
      <c r="O33" s="142">
        <v>1743</v>
      </c>
    </row>
    <row r="34" spans="1:15" ht="15" customHeight="1" x14ac:dyDescent="0.35">
      <c r="A34" s="137"/>
      <c r="B34" s="134">
        <v>30</v>
      </c>
      <c r="C34" s="141">
        <v>2225</v>
      </c>
      <c r="D34" s="127">
        <v>1178</v>
      </c>
      <c r="E34" s="127">
        <v>1633</v>
      </c>
      <c r="F34" s="127">
        <v>1148</v>
      </c>
      <c r="G34" s="127">
        <v>1640</v>
      </c>
      <c r="H34" s="127">
        <v>1872</v>
      </c>
      <c r="I34" s="127">
        <v>1581</v>
      </c>
      <c r="J34" s="127">
        <v>1431</v>
      </c>
      <c r="K34" s="127">
        <v>2024</v>
      </c>
      <c r="L34" s="127">
        <v>1423</v>
      </c>
      <c r="M34" s="127">
        <v>1972</v>
      </c>
      <c r="N34" s="127">
        <v>1674</v>
      </c>
      <c r="O34" s="142">
        <v>1700</v>
      </c>
    </row>
    <row r="35" spans="1:15" ht="15" customHeight="1" thickBot="1" x14ac:dyDescent="0.4">
      <c r="A35" s="143"/>
      <c r="B35" s="144">
        <v>31</v>
      </c>
      <c r="C35" s="145">
        <v>1726</v>
      </c>
      <c r="D35" s="146">
        <v>1794</v>
      </c>
      <c r="E35" s="146">
        <v>2020</v>
      </c>
      <c r="F35" s="146">
        <v>1777</v>
      </c>
      <c r="G35" s="146">
        <v>1016</v>
      </c>
      <c r="H35" s="146">
        <v>1405</v>
      </c>
      <c r="I35" s="146">
        <v>1845</v>
      </c>
      <c r="J35" s="146">
        <v>2108</v>
      </c>
      <c r="K35" s="146">
        <v>1597</v>
      </c>
      <c r="L35" s="146">
        <v>1846</v>
      </c>
      <c r="M35" s="146">
        <v>1737</v>
      </c>
      <c r="N35" s="146">
        <v>2024</v>
      </c>
      <c r="O35" s="147">
        <v>1914</v>
      </c>
    </row>
    <row r="36" spans="1:15" ht="24" thickBot="1" x14ac:dyDescent="0.6">
      <c r="A36" s="128"/>
      <c r="C36" s="128" t="s">
        <v>419</v>
      </c>
    </row>
    <row r="37" spans="1:15" ht="18.5" x14ac:dyDescent="0.45">
      <c r="A37" s="129"/>
      <c r="B37" s="130"/>
      <c r="C37" s="131" t="s">
        <v>417</v>
      </c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2"/>
    </row>
    <row r="38" spans="1:15" ht="15" customHeight="1" x14ac:dyDescent="0.45">
      <c r="A38" s="133" t="s">
        <v>418</v>
      </c>
      <c r="B38" s="134"/>
      <c r="C38" s="135">
        <v>0.20833333333333334</v>
      </c>
      <c r="D38" s="135">
        <v>0.25</v>
      </c>
      <c r="E38" s="135">
        <v>0.29166666666666702</v>
      </c>
      <c r="F38" s="135">
        <v>0.33333333333333298</v>
      </c>
      <c r="G38" s="135">
        <v>0.375</v>
      </c>
      <c r="H38" s="135">
        <v>0.41666666666666702</v>
      </c>
      <c r="I38" s="135">
        <v>0.45833333333333298</v>
      </c>
      <c r="J38" s="135">
        <v>0.5</v>
      </c>
      <c r="K38" s="135">
        <v>0.54166666666666696</v>
      </c>
      <c r="L38" s="135">
        <v>0.58333333333333304</v>
      </c>
      <c r="M38" s="135">
        <v>0.625</v>
      </c>
      <c r="N38" s="135">
        <v>0.66666666666666696</v>
      </c>
      <c r="O38" s="136">
        <v>0.70833333333333304</v>
      </c>
    </row>
    <row r="39" spans="1:15" ht="15" customHeight="1" x14ac:dyDescent="0.35">
      <c r="A39" s="137"/>
      <c r="B39" s="134">
        <v>1</v>
      </c>
      <c r="C39" s="138">
        <v>2117</v>
      </c>
      <c r="D39" s="139">
        <v>1989</v>
      </c>
      <c r="E39" s="139">
        <v>1544</v>
      </c>
      <c r="F39" s="139">
        <v>2408</v>
      </c>
      <c r="G39" s="139">
        <v>1921</v>
      </c>
      <c r="H39" s="139">
        <v>1505</v>
      </c>
      <c r="I39" s="139">
        <v>1687</v>
      </c>
      <c r="J39" s="139">
        <v>2391</v>
      </c>
      <c r="K39" s="139">
        <v>1486</v>
      </c>
      <c r="L39" s="139">
        <v>2075</v>
      </c>
      <c r="M39" s="139">
        <v>1626</v>
      </c>
      <c r="N39" s="139">
        <v>1326</v>
      </c>
      <c r="O39" s="140">
        <v>1612</v>
      </c>
    </row>
    <row r="40" spans="1:15" ht="15" customHeight="1" x14ac:dyDescent="0.35">
      <c r="A40" s="137"/>
      <c r="B40" s="134">
        <v>2</v>
      </c>
      <c r="C40" s="141">
        <v>1128</v>
      </c>
      <c r="D40" s="127">
        <v>1109</v>
      </c>
      <c r="E40" s="127">
        <v>1354</v>
      </c>
      <c r="F40" s="127">
        <v>1115</v>
      </c>
      <c r="G40" s="127">
        <v>2277</v>
      </c>
      <c r="H40" s="127">
        <v>1432</v>
      </c>
      <c r="I40" s="127">
        <v>1559</v>
      </c>
      <c r="J40" s="127">
        <v>2103</v>
      </c>
      <c r="K40" s="127">
        <v>2493</v>
      </c>
      <c r="L40" s="127">
        <v>1317</v>
      </c>
      <c r="M40" s="127">
        <v>1519</v>
      </c>
      <c r="N40" s="127">
        <v>1836</v>
      </c>
      <c r="O40" s="142">
        <v>1439</v>
      </c>
    </row>
    <row r="41" spans="1:15" ht="15" customHeight="1" x14ac:dyDescent="0.35">
      <c r="A41" s="137"/>
      <c r="B41" s="134">
        <v>3</v>
      </c>
      <c r="C41" s="141">
        <v>1228</v>
      </c>
      <c r="D41" s="127">
        <v>1350</v>
      </c>
      <c r="E41" s="127">
        <v>1662</v>
      </c>
      <c r="F41" s="127">
        <v>1758</v>
      </c>
      <c r="G41" s="127">
        <v>1892</v>
      </c>
      <c r="H41" s="127">
        <v>1710</v>
      </c>
      <c r="I41" s="127">
        <v>1709</v>
      </c>
      <c r="J41" s="127">
        <v>1889</v>
      </c>
      <c r="K41" s="127">
        <v>1495</v>
      </c>
      <c r="L41" s="127">
        <v>1405</v>
      </c>
      <c r="M41" s="127">
        <v>1513</v>
      </c>
      <c r="N41" s="127">
        <v>1493</v>
      </c>
      <c r="O41" s="142">
        <v>1997</v>
      </c>
    </row>
    <row r="42" spans="1:15" ht="15" customHeight="1" x14ac:dyDescent="0.35">
      <c r="A42" s="137"/>
      <c r="B42" s="134">
        <v>4</v>
      </c>
      <c r="C42" s="141">
        <v>2295</v>
      </c>
      <c r="D42" s="127">
        <v>2496</v>
      </c>
      <c r="E42" s="127">
        <v>1964</v>
      </c>
      <c r="F42" s="127">
        <v>1793</v>
      </c>
      <c r="G42" s="127">
        <v>1138</v>
      </c>
      <c r="H42" s="127">
        <v>1592</v>
      </c>
      <c r="I42" s="127">
        <v>1811</v>
      </c>
      <c r="J42" s="127">
        <v>1479</v>
      </c>
      <c r="K42" s="127">
        <v>2339</v>
      </c>
      <c r="L42" s="127">
        <v>1839</v>
      </c>
      <c r="M42" s="127">
        <v>2416</v>
      </c>
      <c r="N42" s="127">
        <v>1838</v>
      </c>
      <c r="O42" s="142">
        <v>1403</v>
      </c>
    </row>
    <row r="43" spans="1:15" ht="15" customHeight="1" x14ac:dyDescent="0.35">
      <c r="A43" s="137"/>
      <c r="B43" s="134">
        <v>5</v>
      </c>
      <c r="C43" s="141">
        <v>1866</v>
      </c>
      <c r="D43" s="127">
        <v>1631</v>
      </c>
      <c r="E43" s="127">
        <v>1631</v>
      </c>
      <c r="F43" s="127">
        <v>1136</v>
      </c>
      <c r="G43" s="127">
        <v>1959</v>
      </c>
      <c r="H43" s="127">
        <v>2275</v>
      </c>
      <c r="I43" s="127">
        <v>2348</v>
      </c>
      <c r="J43" s="127">
        <v>1355</v>
      </c>
      <c r="K43" s="127">
        <v>1346</v>
      </c>
      <c r="L43" s="127">
        <v>1947</v>
      </c>
      <c r="M43" s="127">
        <v>2098</v>
      </c>
      <c r="N43" s="127">
        <v>1163</v>
      </c>
      <c r="O43" s="142">
        <v>1410</v>
      </c>
    </row>
    <row r="44" spans="1:15" ht="15" customHeight="1" x14ac:dyDescent="0.35">
      <c r="A44" s="137"/>
      <c r="B44" s="134">
        <v>6</v>
      </c>
      <c r="C44" s="141">
        <v>1234</v>
      </c>
      <c r="D44" s="127">
        <v>1536</v>
      </c>
      <c r="E44" s="127">
        <v>2348</v>
      </c>
      <c r="F44" s="127">
        <v>1208</v>
      </c>
      <c r="G44" s="127">
        <v>2109</v>
      </c>
      <c r="H44" s="127">
        <v>2382</v>
      </c>
      <c r="I44" s="127">
        <v>2487</v>
      </c>
      <c r="J44" s="127">
        <v>2464</v>
      </c>
      <c r="K44" s="127">
        <v>1755</v>
      </c>
      <c r="L44" s="127">
        <v>2086</v>
      </c>
      <c r="M44" s="127">
        <v>1261</v>
      </c>
      <c r="N44" s="127">
        <v>1989</v>
      </c>
      <c r="O44" s="142">
        <v>2338</v>
      </c>
    </row>
    <row r="45" spans="1:15" ht="15" customHeight="1" x14ac:dyDescent="0.35">
      <c r="A45" s="137"/>
      <c r="B45" s="134">
        <v>7</v>
      </c>
      <c r="C45" s="141">
        <v>1608</v>
      </c>
      <c r="D45" s="127">
        <v>1825</v>
      </c>
      <c r="E45" s="127">
        <v>1851</v>
      </c>
      <c r="F45" s="127">
        <v>1037</v>
      </c>
      <c r="G45" s="127">
        <v>2259</v>
      </c>
      <c r="H45" s="127">
        <v>2091</v>
      </c>
      <c r="I45" s="127">
        <v>2211</v>
      </c>
      <c r="J45" s="127">
        <v>1195</v>
      </c>
      <c r="K45" s="127">
        <v>1395</v>
      </c>
      <c r="L45" s="127">
        <v>1727</v>
      </c>
      <c r="M45" s="127">
        <v>1171</v>
      </c>
      <c r="N45" s="127">
        <v>1753</v>
      </c>
      <c r="O45" s="142">
        <v>1029</v>
      </c>
    </row>
    <row r="46" spans="1:15" ht="15" customHeight="1" x14ac:dyDescent="0.35">
      <c r="A46" s="137"/>
      <c r="B46" s="134">
        <v>8</v>
      </c>
      <c r="C46" s="141">
        <v>1903</v>
      </c>
      <c r="D46" s="127">
        <v>2014</v>
      </c>
      <c r="E46" s="127">
        <v>1451</v>
      </c>
      <c r="F46" s="127">
        <v>1283</v>
      </c>
      <c r="G46" s="127">
        <v>2243</v>
      </c>
      <c r="H46" s="127">
        <v>1266</v>
      </c>
      <c r="I46" s="127">
        <v>1746</v>
      </c>
      <c r="J46" s="127">
        <v>2243</v>
      </c>
      <c r="K46" s="127">
        <v>1385</v>
      </c>
      <c r="L46" s="127">
        <v>1414</v>
      </c>
      <c r="M46" s="127">
        <v>1675</v>
      </c>
      <c r="N46" s="127">
        <v>2274</v>
      </c>
      <c r="O46" s="142">
        <v>1765</v>
      </c>
    </row>
    <row r="47" spans="1:15" ht="15" customHeight="1" x14ac:dyDescent="0.35">
      <c r="A47" s="137"/>
      <c r="B47" s="134">
        <v>9</v>
      </c>
      <c r="C47" s="141">
        <v>2275</v>
      </c>
      <c r="D47" s="127">
        <v>2360</v>
      </c>
      <c r="E47" s="127">
        <v>1392</v>
      </c>
      <c r="F47" s="127">
        <v>1511</v>
      </c>
      <c r="G47" s="127">
        <v>1942</v>
      </c>
      <c r="H47" s="127">
        <v>1639</v>
      </c>
      <c r="I47" s="127">
        <v>2018</v>
      </c>
      <c r="J47" s="127">
        <v>2468</v>
      </c>
      <c r="K47" s="127">
        <v>2247</v>
      </c>
      <c r="L47" s="127">
        <v>2493</v>
      </c>
      <c r="M47" s="127">
        <v>1827</v>
      </c>
      <c r="N47" s="127">
        <v>2261</v>
      </c>
      <c r="O47" s="142">
        <v>1861</v>
      </c>
    </row>
    <row r="48" spans="1:15" ht="15" customHeight="1" x14ac:dyDescent="0.35">
      <c r="A48" s="137"/>
      <c r="B48" s="134">
        <v>10</v>
      </c>
      <c r="C48" s="141">
        <v>1039</v>
      </c>
      <c r="D48" s="127">
        <v>2191</v>
      </c>
      <c r="E48" s="127">
        <v>1729</v>
      </c>
      <c r="F48" s="127">
        <v>1028</v>
      </c>
      <c r="G48" s="127">
        <v>2278</v>
      </c>
      <c r="H48" s="127">
        <v>1044</v>
      </c>
      <c r="I48" s="127">
        <v>1936</v>
      </c>
      <c r="J48" s="127">
        <v>1233</v>
      </c>
      <c r="K48" s="127">
        <v>1677</v>
      </c>
      <c r="L48" s="127">
        <v>1988</v>
      </c>
      <c r="M48" s="127">
        <v>1690</v>
      </c>
      <c r="N48" s="127">
        <v>1649</v>
      </c>
      <c r="O48" s="142">
        <v>1784</v>
      </c>
    </row>
    <row r="49" spans="1:15" ht="15" customHeight="1" x14ac:dyDescent="0.35">
      <c r="A49" s="137"/>
      <c r="B49" s="134">
        <v>11</v>
      </c>
      <c r="C49" s="141">
        <v>1569</v>
      </c>
      <c r="D49" s="127">
        <v>1069</v>
      </c>
      <c r="E49" s="127">
        <v>1487</v>
      </c>
      <c r="F49" s="127">
        <v>1155</v>
      </c>
      <c r="G49" s="127">
        <v>2434</v>
      </c>
      <c r="H49" s="127">
        <v>2181</v>
      </c>
      <c r="I49" s="127">
        <v>1721</v>
      </c>
      <c r="J49" s="127">
        <v>2235</v>
      </c>
      <c r="K49" s="127">
        <v>1534</v>
      </c>
      <c r="L49" s="127">
        <v>1407</v>
      </c>
      <c r="M49" s="127">
        <v>1187</v>
      </c>
      <c r="N49" s="127">
        <v>1581</v>
      </c>
      <c r="O49" s="142">
        <v>2355</v>
      </c>
    </row>
    <row r="50" spans="1:15" ht="15" customHeight="1" x14ac:dyDescent="0.35">
      <c r="A50" s="137"/>
      <c r="B50" s="134">
        <v>12</v>
      </c>
      <c r="C50" s="141">
        <v>1773</v>
      </c>
      <c r="D50" s="127">
        <v>1782</v>
      </c>
      <c r="E50" s="127">
        <v>1224</v>
      </c>
      <c r="F50" s="127">
        <v>2401</v>
      </c>
      <c r="G50" s="127">
        <v>2426</v>
      </c>
      <c r="H50" s="127">
        <v>1514</v>
      </c>
      <c r="I50" s="127">
        <v>1526</v>
      </c>
      <c r="J50" s="127">
        <v>1086</v>
      </c>
      <c r="K50" s="127">
        <v>1478</v>
      </c>
      <c r="L50" s="127">
        <v>1943</v>
      </c>
      <c r="M50" s="127">
        <v>1028</v>
      </c>
      <c r="N50" s="127">
        <v>1988</v>
      </c>
      <c r="O50" s="142">
        <v>1892</v>
      </c>
    </row>
    <row r="51" spans="1:15" ht="15" customHeight="1" x14ac:dyDescent="0.35">
      <c r="A51" s="137"/>
      <c r="B51" s="134">
        <v>13</v>
      </c>
      <c r="C51" s="141">
        <v>2108</v>
      </c>
      <c r="D51" s="127">
        <v>1511</v>
      </c>
      <c r="E51" s="127">
        <v>1916</v>
      </c>
      <c r="F51" s="127">
        <v>2488</v>
      </c>
      <c r="G51" s="127">
        <v>1459</v>
      </c>
      <c r="H51" s="127">
        <v>1703</v>
      </c>
      <c r="I51" s="127">
        <v>1706</v>
      </c>
      <c r="J51" s="127">
        <v>2083</v>
      </c>
      <c r="K51" s="127">
        <v>2305</v>
      </c>
      <c r="L51" s="127">
        <v>2348</v>
      </c>
      <c r="M51" s="127">
        <v>1662</v>
      </c>
      <c r="N51" s="127">
        <v>2218</v>
      </c>
      <c r="O51" s="142">
        <v>2257</v>
      </c>
    </row>
    <row r="52" spans="1:15" ht="15" customHeight="1" x14ac:dyDescent="0.35">
      <c r="A52" s="137"/>
      <c r="B52" s="134">
        <v>14</v>
      </c>
      <c r="C52" s="141">
        <v>1512</v>
      </c>
      <c r="D52" s="127">
        <v>2319</v>
      </c>
      <c r="E52" s="127">
        <v>2239</v>
      </c>
      <c r="F52" s="127">
        <v>1063</v>
      </c>
      <c r="G52" s="127">
        <v>1164</v>
      </c>
      <c r="H52" s="127">
        <v>2115</v>
      </c>
      <c r="I52" s="127">
        <v>1469</v>
      </c>
      <c r="J52" s="127">
        <v>1629</v>
      </c>
      <c r="K52" s="127">
        <v>2398</v>
      </c>
      <c r="L52" s="127">
        <v>1970</v>
      </c>
      <c r="M52" s="127">
        <v>1665</v>
      </c>
      <c r="N52" s="127">
        <v>1343</v>
      </c>
      <c r="O52" s="142">
        <v>1471</v>
      </c>
    </row>
    <row r="53" spans="1:15" ht="15" customHeight="1" x14ac:dyDescent="0.35">
      <c r="A53" s="137"/>
      <c r="B53" s="134">
        <v>15</v>
      </c>
      <c r="C53" s="141">
        <v>1003</v>
      </c>
      <c r="D53" s="127">
        <v>1283</v>
      </c>
      <c r="E53" s="127">
        <v>1874</v>
      </c>
      <c r="F53" s="127">
        <v>1512</v>
      </c>
      <c r="G53" s="127">
        <v>1238</v>
      </c>
      <c r="H53" s="127">
        <v>1993</v>
      </c>
      <c r="I53" s="127">
        <v>2390</v>
      </c>
      <c r="J53" s="127">
        <v>2040</v>
      </c>
      <c r="K53" s="127">
        <v>1366</v>
      </c>
      <c r="L53" s="127">
        <v>1422</v>
      </c>
      <c r="M53" s="127">
        <v>2344</v>
      </c>
      <c r="N53" s="127">
        <v>1144</v>
      </c>
      <c r="O53" s="142">
        <v>1011</v>
      </c>
    </row>
    <row r="54" spans="1:15" ht="15" customHeight="1" x14ac:dyDescent="0.35">
      <c r="A54" s="137"/>
      <c r="B54" s="134">
        <v>16</v>
      </c>
      <c r="C54" s="141">
        <v>2007</v>
      </c>
      <c r="D54" s="127">
        <v>1864</v>
      </c>
      <c r="E54" s="127">
        <v>2088</v>
      </c>
      <c r="F54" s="127">
        <v>1228</v>
      </c>
      <c r="G54" s="127">
        <v>2023</v>
      </c>
      <c r="H54" s="127">
        <v>1186</v>
      </c>
      <c r="I54" s="127">
        <v>1585</v>
      </c>
      <c r="J54" s="127">
        <v>1422</v>
      </c>
      <c r="K54" s="127">
        <v>1486</v>
      </c>
      <c r="L54" s="127">
        <v>2232</v>
      </c>
      <c r="M54" s="127">
        <v>1907</v>
      </c>
      <c r="N54" s="127">
        <v>2001</v>
      </c>
      <c r="O54" s="142">
        <v>1919</v>
      </c>
    </row>
    <row r="55" spans="1:15" ht="15" customHeight="1" x14ac:dyDescent="0.35">
      <c r="A55" s="137"/>
      <c r="B55" s="134">
        <v>17</v>
      </c>
      <c r="C55" s="141">
        <v>1016</v>
      </c>
      <c r="D55" s="127">
        <v>2400</v>
      </c>
      <c r="E55" s="127">
        <v>1039</v>
      </c>
      <c r="F55" s="127">
        <v>1024</v>
      </c>
      <c r="G55" s="127">
        <v>1107</v>
      </c>
      <c r="H55" s="127">
        <v>2178</v>
      </c>
      <c r="I55" s="127">
        <v>1445</v>
      </c>
      <c r="J55" s="127">
        <v>1452</v>
      </c>
      <c r="K55" s="127">
        <v>1506</v>
      </c>
      <c r="L55" s="127">
        <v>1605</v>
      </c>
      <c r="M55" s="127">
        <v>1925</v>
      </c>
      <c r="N55" s="127">
        <v>2223</v>
      </c>
      <c r="O55" s="142">
        <v>1136</v>
      </c>
    </row>
    <row r="56" spans="1:15" ht="15" customHeight="1" x14ac:dyDescent="0.35">
      <c r="A56" s="137"/>
      <c r="B56" s="134">
        <v>18</v>
      </c>
      <c r="C56" s="141">
        <v>1794</v>
      </c>
      <c r="D56" s="127">
        <v>2291</v>
      </c>
      <c r="E56" s="127">
        <v>2166</v>
      </c>
      <c r="F56" s="127">
        <v>1966</v>
      </c>
      <c r="G56" s="127">
        <v>1650</v>
      </c>
      <c r="H56" s="127">
        <v>1899</v>
      </c>
      <c r="I56" s="127">
        <v>1931</v>
      </c>
      <c r="J56" s="127">
        <v>2124</v>
      </c>
      <c r="K56" s="127">
        <v>1166</v>
      </c>
      <c r="L56" s="127">
        <v>1630</v>
      </c>
      <c r="M56" s="127">
        <v>2178</v>
      </c>
      <c r="N56" s="127">
        <v>1185</v>
      </c>
      <c r="O56" s="142">
        <v>1915</v>
      </c>
    </row>
    <row r="57" spans="1:15" ht="15" customHeight="1" x14ac:dyDescent="0.35">
      <c r="A57" s="137"/>
      <c r="B57" s="134">
        <v>19</v>
      </c>
      <c r="C57" s="141">
        <v>1904</v>
      </c>
      <c r="D57" s="127">
        <v>2424</v>
      </c>
      <c r="E57" s="127">
        <v>1799</v>
      </c>
      <c r="F57" s="127">
        <v>2332</v>
      </c>
      <c r="G57" s="127">
        <v>1089</v>
      </c>
      <c r="H57" s="127">
        <v>1132</v>
      </c>
      <c r="I57" s="127">
        <v>1045</v>
      </c>
      <c r="J57" s="127">
        <v>1203</v>
      </c>
      <c r="K57" s="127">
        <v>1364</v>
      </c>
      <c r="L57" s="127">
        <v>2346</v>
      </c>
      <c r="M57" s="127">
        <v>1654</v>
      </c>
      <c r="N57" s="127">
        <v>1483</v>
      </c>
      <c r="O57" s="142">
        <v>1866</v>
      </c>
    </row>
    <row r="58" spans="1:15" ht="15" customHeight="1" x14ac:dyDescent="0.35">
      <c r="A58" s="137"/>
      <c r="B58" s="134">
        <v>20</v>
      </c>
      <c r="C58" s="141">
        <v>2035</v>
      </c>
      <c r="D58" s="127">
        <v>2174</v>
      </c>
      <c r="E58" s="127">
        <v>1123</v>
      </c>
      <c r="F58" s="127">
        <v>2277</v>
      </c>
      <c r="G58" s="127">
        <v>1400</v>
      </c>
      <c r="H58" s="127">
        <v>2468</v>
      </c>
      <c r="I58" s="127">
        <v>1287</v>
      </c>
      <c r="J58" s="127">
        <v>2146</v>
      </c>
      <c r="K58" s="127">
        <v>1578</v>
      </c>
      <c r="L58" s="127">
        <v>1476</v>
      </c>
      <c r="M58" s="127">
        <v>2411</v>
      </c>
      <c r="N58" s="127">
        <v>1721</v>
      </c>
      <c r="O58" s="142">
        <v>2173</v>
      </c>
    </row>
    <row r="59" spans="1:15" ht="15" customHeight="1" x14ac:dyDescent="0.35">
      <c r="A59" s="137"/>
      <c r="B59" s="134">
        <v>21</v>
      </c>
      <c r="C59" s="141">
        <v>1288</v>
      </c>
      <c r="D59" s="127">
        <v>2321</v>
      </c>
      <c r="E59" s="127">
        <v>1171</v>
      </c>
      <c r="F59" s="127">
        <v>1884</v>
      </c>
      <c r="G59" s="127">
        <v>2292</v>
      </c>
      <c r="H59" s="127">
        <v>2437</v>
      </c>
      <c r="I59" s="127">
        <v>2465</v>
      </c>
      <c r="J59" s="127">
        <v>1936</v>
      </c>
      <c r="K59" s="127">
        <v>2138</v>
      </c>
      <c r="L59" s="127">
        <v>1043</v>
      </c>
      <c r="M59" s="127">
        <v>2265</v>
      </c>
      <c r="N59" s="127">
        <v>1660</v>
      </c>
      <c r="O59" s="142">
        <v>1949</v>
      </c>
    </row>
    <row r="60" spans="1:15" ht="15" customHeight="1" x14ac:dyDescent="0.35">
      <c r="A60" s="137"/>
      <c r="B60" s="134">
        <v>22</v>
      </c>
      <c r="C60" s="141">
        <v>1577</v>
      </c>
      <c r="D60" s="127">
        <v>1235</v>
      </c>
      <c r="E60" s="127">
        <v>1742</v>
      </c>
      <c r="F60" s="127">
        <v>1089</v>
      </c>
      <c r="G60" s="127">
        <v>2203</v>
      </c>
      <c r="H60" s="127">
        <v>2143</v>
      </c>
      <c r="I60" s="127">
        <v>1073</v>
      </c>
      <c r="J60" s="127">
        <v>1795</v>
      </c>
      <c r="K60" s="127">
        <v>1960</v>
      </c>
      <c r="L60" s="127">
        <v>1874</v>
      </c>
      <c r="M60" s="127">
        <v>1312</v>
      </c>
      <c r="N60" s="127">
        <v>1332</v>
      </c>
      <c r="O60" s="142">
        <v>1920</v>
      </c>
    </row>
    <row r="61" spans="1:15" ht="15" customHeight="1" x14ac:dyDescent="0.35">
      <c r="A61" s="137"/>
      <c r="B61" s="134">
        <v>23</v>
      </c>
      <c r="C61" s="141">
        <v>1987</v>
      </c>
      <c r="D61" s="127">
        <v>1349</v>
      </c>
      <c r="E61" s="127">
        <v>2170</v>
      </c>
      <c r="F61" s="127">
        <v>1728</v>
      </c>
      <c r="G61" s="127">
        <v>2426</v>
      </c>
      <c r="H61" s="127">
        <v>1015</v>
      </c>
      <c r="I61" s="127">
        <v>1227</v>
      </c>
      <c r="J61" s="127">
        <v>1762</v>
      </c>
      <c r="K61" s="127">
        <v>2352</v>
      </c>
      <c r="L61" s="127">
        <v>1383</v>
      </c>
      <c r="M61" s="127">
        <v>2144</v>
      </c>
      <c r="N61" s="127">
        <v>1583</v>
      </c>
      <c r="O61" s="142">
        <v>2223</v>
      </c>
    </row>
    <row r="62" spans="1:15" ht="15" customHeight="1" x14ac:dyDescent="0.35">
      <c r="A62" s="137"/>
      <c r="B62" s="134">
        <v>24</v>
      </c>
      <c r="C62" s="141">
        <v>1868</v>
      </c>
      <c r="D62" s="127">
        <v>2459</v>
      </c>
      <c r="E62" s="127">
        <v>1380</v>
      </c>
      <c r="F62" s="127">
        <v>1390</v>
      </c>
      <c r="G62" s="127">
        <v>2270</v>
      </c>
      <c r="H62" s="127">
        <v>1336</v>
      </c>
      <c r="I62" s="127">
        <v>1886</v>
      </c>
      <c r="J62" s="127">
        <v>1541</v>
      </c>
      <c r="K62" s="127">
        <v>1774</v>
      </c>
      <c r="L62" s="127">
        <v>1911</v>
      </c>
      <c r="M62" s="127">
        <v>2079</v>
      </c>
      <c r="N62" s="127">
        <v>2269</v>
      </c>
      <c r="O62" s="142">
        <v>1688</v>
      </c>
    </row>
    <row r="63" spans="1:15" ht="15" customHeight="1" x14ac:dyDescent="0.35">
      <c r="A63" s="137"/>
      <c r="B63" s="134">
        <v>25</v>
      </c>
      <c r="C63" s="141">
        <v>1058</v>
      </c>
      <c r="D63" s="127">
        <v>1541</v>
      </c>
      <c r="E63" s="127">
        <v>1753</v>
      </c>
      <c r="F63" s="127">
        <v>1740</v>
      </c>
      <c r="G63" s="127">
        <v>2360</v>
      </c>
      <c r="H63" s="127">
        <v>2308</v>
      </c>
      <c r="I63" s="127">
        <v>2167</v>
      </c>
      <c r="J63" s="127">
        <v>1131</v>
      </c>
      <c r="K63" s="127">
        <v>1146</v>
      </c>
      <c r="L63" s="127">
        <v>1966</v>
      </c>
      <c r="M63" s="127">
        <v>2120</v>
      </c>
      <c r="N63" s="127">
        <v>2038</v>
      </c>
      <c r="O63" s="142">
        <v>2380</v>
      </c>
    </row>
    <row r="64" spans="1:15" ht="15" customHeight="1" x14ac:dyDescent="0.35">
      <c r="A64" s="137"/>
      <c r="B64" s="134">
        <v>26</v>
      </c>
      <c r="C64" s="141">
        <v>2016</v>
      </c>
      <c r="D64" s="127">
        <v>2412</v>
      </c>
      <c r="E64" s="127">
        <v>1128</v>
      </c>
      <c r="F64" s="127">
        <v>1477</v>
      </c>
      <c r="G64" s="127">
        <v>1184</v>
      </c>
      <c r="H64" s="127">
        <v>2104</v>
      </c>
      <c r="I64" s="127">
        <v>1513</v>
      </c>
      <c r="J64" s="127">
        <v>1222</v>
      </c>
      <c r="K64" s="127">
        <v>1484</v>
      </c>
      <c r="L64" s="127">
        <v>1385</v>
      </c>
      <c r="M64" s="127">
        <v>2271</v>
      </c>
      <c r="N64" s="127">
        <v>1842</v>
      </c>
      <c r="O64" s="142">
        <v>2453</v>
      </c>
    </row>
    <row r="65" spans="1:15" ht="15" customHeight="1" x14ac:dyDescent="0.35">
      <c r="A65" s="137"/>
      <c r="B65" s="134">
        <v>27</v>
      </c>
      <c r="C65" s="141">
        <v>1640</v>
      </c>
      <c r="D65" s="127">
        <v>2180</v>
      </c>
      <c r="E65" s="127">
        <v>1904</v>
      </c>
      <c r="F65" s="127">
        <v>1048</v>
      </c>
      <c r="G65" s="127">
        <v>1531</v>
      </c>
      <c r="H65" s="127">
        <v>1541</v>
      </c>
      <c r="I65" s="127">
        <v>1858</v>
      </c>
      <c r="J65" s="127">
        <v>1744</v>
      </c>
      <c r="K65" s="127">
        <v>1605</v>
      </c>
      <c r="L65" s="127">
        <v>1280</v>
      </c>
      <c r="M65" s="127">
        <v>1937</v>
      </c>
      <c r="N65" s="127">
        <v>1013</v>
      </c>
      <c r="O65" s="142">
        <v>1817</v>
      </c>
    </row>
    <row r="66" spans="1:15" ht="15" customHeight="1" thickBot="1" x14ac:dyDescent="0.4">
      <c r="A66" s="143"/>
      <c r="B66" s="144">
        <v>28</v>
      </c>
      <c r="C66" s="145">
        <v>1726</v>
      </c>
      <c r="D66" s="146">
        <v>1794</v>
      </c>
      <c r="E66" s="146">
        <v>2020</v>
      </c>
      <c r="F66" s="146">
        <v>1777</v>
      </c>
      <c r="G66" s="146">
        <v>1016</v>
      </c>
      <c r="H66" s="146">
        <v>1405</v>
      </c>
      <c r="I66" s="146">
        <v>1845</v>
      </c>
      <c r="J66" s="146">
        <v>2108</v>
      </c>
      <c r="K66" s="146">
        <v>1597</v>
      </c>
      <c r="L66" s="146">
        <v>1846</v>
      </c>
      <c r="M66" s="146">
        <v>1737</v>
      </c>
      <c r="N66" s="146">
        <v>2024</v>
      </c>
      <c r="O66" s="147">
        <v>1914</v>
      </c>
    </row>
  </sheetData>
  <pageMargins left="0.7" right="0.7" top="0.75" bottom="0.75" header="0.3" footer="0.3"/>
  <pageSetup fitToHeight="2" pageOrder="overThenDown" orientation="portrait" horizontalDpi="300" verticalDpi="300" r:id="rId1"/>
  <headerFooter scaleWithDoc="0"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25</vt:i4>
      </vt:variant>
      <vt:variant>
        <vt:lpstr>Named Ranges</vt:lpstr>
      </vt:variant>
      <vt:variant>
        <vt:i4>9</vt:i4>
      </vt:variant>
    </vt:vector>
  </HeadingPairs>
  <TitlesOfParts>
    <vt:vector size="34" baseType="lpstr">
      <vt:lpstr>Text Functions</vt:lpstr>
      <vt:lpstr>Grade Criteria</vt:lpstr>
      <vt:lpstr>Projects</vt:lpstr>
      <vt:lpstr>Task</vt:lpstr>
      <vt:lpstr>Classes</vt:lpstr>
      <vt:lpstr>Exams</vt:lpstr>
      <vt:lpstr>March</vt:lpstr>
      <vt:lpstr>Enrollment</vt:lpstr>
      <vt:lpstr>January</vt:lpstr>
      <vt:lpstr>Instructional Hours</vt:lpstr>
      <vt:lpstr>Sales</vt:lpstr>
      <vt:lpstr>Tasks</vt:lpstr>
      <vt:lpstr>Substitutes</vt:lpstr>
      <vt:lpstr>Fall Sales</vt:lpstr>
      <vt:lpstr>Seattle</vt:lpstr>
      <vt:lpstr>Seattle2</vt:lpstr>
      <vt:lpstr>Score Distribution</vt:lpstr>
      <vt:lpstr>Seattle3</vt:lpstr>
      <vt:lpstr>Summary</vt:lpstr>
      <vt:lpstr>Patient List</vt:lpstr>
      <vt:lpstr>Orders</vt:lpstr>
      <vt:lpstr>Products</vt:lpstr>
      <vt:lpstr>Donor Contact Info</vt:lpstr>
      <vt:lpstr>London</vt:lpstr>
      <vt:lpstr>Customer by Order</vt:lpstr>
      <vt:lpstr>'Score Distribution'!increase</vt:lpstr>
      <vt:lpstr>Seattle2!increase</vt:lpstr>
      <vt:lpstr>Seattle3!increase</vt:lpstr>
      <vt:lpstr>Tasks!increase</vt:lpstr>
      <vt:lpstr>increase</vt:lpstr>
      <vt:lpstr>rate</vt:lpstr>
      <vt:lpstr>Total1</vt:lpstr>
      <vt:lpstr>Total2</vt:lpstr>
      <vt:lpstr>Total3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Sjafril</dc:creator>
  <cp:keywords/>
  <dc:description/>
  <cp:lastModifiedBy>gnw</cp:lastModifiedBy>
  <cp:revision/>
  <dcterms:created xsi:type="dcterms:W3CDTF">2017-08-24T03:04:11Z</dcterms:created>
  <dcterms:modified xsi:type="dcterms:W3CDTF">2023-07-20T14:54:23Z</dcterms:modified>
  <cp:category/>
  <cp:contentStatus/>
</cp:coreProperties>
</file>